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42" documentId="120_S{2AC9BD13-BADA-5192-A53E-5A8FF88502F6}" xr6:coauthVersionLast="47" xr6:coauthVersionMax="47" xr10:uidLastSave="{54BEA4F0-99A6-4D71-941D-0950787E10A3}"/>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11" i="4"/>
  <c r="G12" i="4"/>
  <c r="I3" i="4"/>
  <c r="J3" i="4"/>
  <c r="I4" i="4"/>
  <c r="J4" i="4"/>
  <c r="I5" i="4"/>
  <c r="J5" i="4"/>
  <c r="I6" i="4"/>
  <c r="J6"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3" i="4"/>
  <c r="G3" i="4"/>
  <c r="L3" i="4"/>
  <c r="B4" i="4"/>
  <c r="G4" i="4"/>
  <c r="L4" i="4"/>
  <c r="B5" i="4"/>
  <c r="G5" i="4"/>
  <c r="L5" i="4"/>
  <c r="B6" i="4"/>
  <c r="G6" i="4"/>
  <c r="L6" i="4"/>
  <c r="B7" i="4"/>
  <c r="G7" i="4"/>
  <c r="I7" i="4"/>
  <c r="J7" i="4"/>
  <c r="L7" i="4"/>
  <c r="B8" i="4"/>
  <c r="G8" i="4"/>
  <c r="I8" i="4"/>
  <c r="J8" i="4"/>
  <c r="L8" i="4"/>
  <c r="B9" i="4"/>
  <c r="G9" i="4"/>
  <c r="J9" i="4"/>
  <c r="L9" i="4"/>
  <c r="B10" i="4"/>
  <c r="G10" i="4"/>
  <c r="I10" i="4"/>
  <c r="J10" i="4"/>
  <c r="L10"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<sst xmlns="http://schemas.openxmlformats.org/spreadsheetml/2006/main" count="180277" uniqueCount="39121">
  <si>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</si>
  <si>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</si>
  <si>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</si>
  <si>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</si>
  <si>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</si>
  <si>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</si>
  <si>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</si>
  <si>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</si>
  <si>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</si>
  <si>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</si>
  <si>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</si>
  <si>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</si>
  <si>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</si>
  <si>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</si>
  <si>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</si>
  <si>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</si>
  <si>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</si>
  <si>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</si>
  <si>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</si>
  <si>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</si>
  <si>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</si>
  <si>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</si>
  <si>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</si>
  <si>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</si>
  <si>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</si>
  <si>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</si>
  <si>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</si>
  <si>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</si>
  <si>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</si>
  <si>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</si>
  <si>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</si>
  <si>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</si>
  <si>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</si>
  <si>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</si>
  <si>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</si>
  <si>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</si>
  <si>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</si>
  <si>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</si>
  <si>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</si>
  <si>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</si>
  <si>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</si>
  <si>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</si>
  <si>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</si>
  <si>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</si>
  <si>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</si>
  <si>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</si>
  <si>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</si>
  <si>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</si>
  <si>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</si>
  <si>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</si>
  <si>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</si>
  <si>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</si>
  <si>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</si>
  <si>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</si>
  <si>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</si>
  <si>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</si>
  <si>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</si>
  <si>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</si>
  <si>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</si>
  <si>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</si>
  <si>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</si>
  <si>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</si>
  <si>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</si>
  <si>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</si>
  <si>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</si>
  <si>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</si>
  <si>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</si>
  <si>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</si>
  <si>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</si>
  <si>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</si>
  <si>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</si>
  <si>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</si>
  <si>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</si>
  <si>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</si>
  <si>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</si>
  <si>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</si>
  <si>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</si>
  <si>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</si>
  <si>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</si>
  <si>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</si>
  <si>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</si>
  <si>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</si>
  <si>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</si>
  <si>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</si>
  <si>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</si>
  <si>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</si>
  <si>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</si>
  <si>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</si>
  <si>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</si>
  <si>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</si>
  <si>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</si>
  <si>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</si>
  <si>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</si>
  <si>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</si>
  <si>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</si>
  <si>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</si>
  <si>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</si>
  <si>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</si>
  <si>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</si>
  <si>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</si>
  <si>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</si>
  <si>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</si>
  <si>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</si>
  <si>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</si>
  <si>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</si>
  <si>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</si>
  <si>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</si>
  <si>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</si>
  <si>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</si>
  <si>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</si>
  <si>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</si>
  <si>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</si>
  <si>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</si>
  <si>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</si>
  <si>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</si>
  <si>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</si>
  <si>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</si>
  <si>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</si>
  <si>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</si>
  <si>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</si>
  <si>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</si>
  <si>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</si>
  <si>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</si>
  <si>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</si>
  <si>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</si>
  <si>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</si>
  <si>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</si>
  <si>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</si>
  <si>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</si>
  <si>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</si>
  <si>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</si>
  <si>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</si>
  <si>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</si>
  <si>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</si>
  <si>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</si>
  <si>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</si>
  <si>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</si>
  <si>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</si>
  <si>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</si>
  <si>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</si>
  <si>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</si>
  <si>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</si>
  <si>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</si>
  <si>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</si>
  <si>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</si>
  <si>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</si>
  <si>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</si>
  <si>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</si>
  <si>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</si>
  <si>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</si>
  <si>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</si>
  <si>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</si>
  <si>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</si>
  <si>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</si>
  <si>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</si>
  <si>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</si>
  <si>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</si>
  <si>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</si>
  <si>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</si>
  <si>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</si>
  <si>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</si>
  <si>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</si>
  <si>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</si>
  <si>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</si>
  <si>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</si>
  <si>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</si>
  <si>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</si>
  <si>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</si>
  <si>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</si>
  <si>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</si>
  <si>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</si>
  <si>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</si>
  <si>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</si>
  <si>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</si>
  <si>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</si>
  <si>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</si>
  <si>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</si>
  <si>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</si>
  <si>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</si>
  <si>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</si>
  <si>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</si>
  <si>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</si>
  <si>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</si>
  <si>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</si>
  <si>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</si>
  <si>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</si>
  <si>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</si>
  <si>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</si>
  <si>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</si>
  <si>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</si>
  <si>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</si>
  <si>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</si>
  <si>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</si>
  <si>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</si>
  <si>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</si>
  <si>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</si>
  <si>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</si>
  <si>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</si>
  <si>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</si>
  <si>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</si>
  <si>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</si>
  <si>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</si>
  <si>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</si>
  <si>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</si>
  <si>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</si>
  <si>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</si>
  <si>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</si>
  <si>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</si>
  <si>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</si>
  <si>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</si>
  <si>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</si>
  <si>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</si>
  <si>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</si>
  <si>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</si>
  <si>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</si>
  <si>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</si>
  <si>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</si>
  <si>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</si>
  <si>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</si>
  <si>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</si>
  <si>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</si>
  <si>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</si>
  <si>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</si>
  <si>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</si>
  <si>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</si>
  <si>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</si>
  <si>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</si>
  <si>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</si>
  <si>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</si>
  <si>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</si>
  <si>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</si>
  <si>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</si>
  <si>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</si>
  <si>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</si>
  <si>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</si>
  <si>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</si>
  <si>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</si>
  <si>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</si>
  <si>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</si>
  <si>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</si>
  <si>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</si>
  <si>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</si>
  <si>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</si>
  <si>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</si>
  <si>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</si>
  <si>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</si>
  <si>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</si>
  <si>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</si>
  <si>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</si>
  <si>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</si>
  <si>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</si>
  <si>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</si>
  <si>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</si>
  <si>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</si>
  <si>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</si>
  <si>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</si>
  <si>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</si>
  <si>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</si>
  <si>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</si>
  <si>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</si>
  <si>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</si>
  <si>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</si>
  <si>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</si>
  <si>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</si>
  <si>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</si>
  <si>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</si>
  <si>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</si>
  <si>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</si>
  <si>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</si>
  <si>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</si>
  <si>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</si>
  <si>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</si>
  <si>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</si>
  <si>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</si>
  <si>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</si>
  <si>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</si>
  <si>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</si>
  <si>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</si>
  <si>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</si>
  <si>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</si>
  <si>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</si>
  <si>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</si>
  <si>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</si>
  <si>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</si>
  <si>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</si>
  <si>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</si>
  <si>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</si>
  <si>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</si>
  <si>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</si>
  <si>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</si>
  <si>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</si>
  <si>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</si>
  <si>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</si>
  <si>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</si>
  <si>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</si>
  <si>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</si>
  <si>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</si>
  <si>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</si>
  <si>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</si>
  <si>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</si>
  <si>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</si>
  <si>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</si>
  <si>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</si>
  <si>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</si>
  <si>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</si>
  <si>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</si>
  <si>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</si>
  <si>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</si>
  <si>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</si>
  <si>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</si>
  <si>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</si>
  <si>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</si>
  <si>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</si>
  <si>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</si>
  <si>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</si>
  <si>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</si>
  <si>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</si>
  <si>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</si>
  <si>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</si>
  <si>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</si>
  <si>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</si>
  <si>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</si>
  <si>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</si>
  <si>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</si>
  <si>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</si>
  <si>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</si>
  <si>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</si>
  <si>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</si>
  <si>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</si>
  <si>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</si>
  <si>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</si>
  <si>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</si>
  <si>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</si>
  <si>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</si>
  <si>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</si>
  <si>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</si>
  <si>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</si>
  <si>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</si>
  <si>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</si>
  <si>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</si>
  <si>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</si>
  <si>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</si>
  <si>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</si>
  <si>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</si>
  <si>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</si>
  <si>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</si>
  <si>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</si>
  <si>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</si>
  <si>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</si>
  <si>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</si>
  <si>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</si>
  <si>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</si>
  <si>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</si>
  <si>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</si>
  <si>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</si>
  <si>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</si>
  <si>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</si>
  <si>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</si>
  <si>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</si>
  <si>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</si>
  <si>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</si>
  <si>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</si>
  <si>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</si>
  <si>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</si>
  <si>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</si>
  <si>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</si>
  <si>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</si>
  <si>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</si>
  <si>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</si>
  <si>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</si>
  <si>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</si>
  <si>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</si>
  <si>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</si>
  <si>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</si>
  <si>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</si>
  <si>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</si>
  <si>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</si>
  <si>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</si>
  <si>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</si>
  <si>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</si>
  <si>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</si>
  <si>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</si>
  <si>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</si>
  <si>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</si>
  <si>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</si>
  <si>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</si>
  <si>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</si>
  <si>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</si>
  <si>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</si>
  <si>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</si>
  <si>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</si>
  <si>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</si>
  <si>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</si>
  <si>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</si>
  <si>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</si>
  <si>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</si>
  <si>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</si>
  <si>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</si>
  <si>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</si>
  <si>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</si>
  <si>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</si>
  <si>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</si>
  <si>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</si>
  <si>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</si>
  <si>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</si>
  <si>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</si>
  <si>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</si>
  <si>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</si>
  <si>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</si>
  <si>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</si>
  <si>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</si>
  <si>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</si>
  <si>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</si>
  <si>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</si>
  <si>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</si>
  <si>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</si>
  <si>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</si>
  <si>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</si>
  <si>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</si>
  <si>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</si>
  <si>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</si>
  <si>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</si>
  <si>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</si>
  <si>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</si>
  <si>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</si>
  <si>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</si>
  <si>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</si>
  <si>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</si>
  <si>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</si>
  <si>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</si>
  <si>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</si>
  <si>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</si>
  <si>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</si>
  <si>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</si>
  <si>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</si>
  <si>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</si>
  <si>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</si>
  <si>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</si>
  <si>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</si>
  <si>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</si>
  <si>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</si>
  <si>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</si>
  <si>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</si>
  <si>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</si>
  <si>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</si>
  <si>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</si>
  <si>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</si>
  <si>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</si>
  <si>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</si>
  <si>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</si>
  <si>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</si>
  <si>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</si>
  <si>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</si>
  <si>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</si>
  <si>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</si>
  <si>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</si>
  <si>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</si>
  <si>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</si>
  <si>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</si>
  <si>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</si>
  <si>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</si>
  <si>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</si>
  <si>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</si>
  <si>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</si>
  <si>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</si>
  <si>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</si>
  <si>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</si>
  <si>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</si>
  <si>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</si>
  <si>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</si>
  <si>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</si>
  <si>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</si>
  <si>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</si>
  <si>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</si>
  <si>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</si>
  <si>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</si>
  <si>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</si>
  <si>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</si>
  <si>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</si>
  <si>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</si>
  <si>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</si>
  <si>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</si>
  <si>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</si>
  <si>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</si>
  <si>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</si>
  <si>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</si>
  <si>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</si>
  <si>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</si>
  <si>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</si>
  <si>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</si>
  <si>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</si>
  <si>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</si>
  <si>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</si>
  <si>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</si>
  <si>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</si>
  <si>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</si>
  <si>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</si>
  <si>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</si>
  <si>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</si>
  <si>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</si>
  <si>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</si>
  <si>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</si>
  <si>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</si>
  <si>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</si>
  <si>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</si>
  <si>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</si>
  <si>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</si>
  <si>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</si>
  <si>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</si>
  <si>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</si>
  <si>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</si>
  <si>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</si>
  <si>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</si>
  <si>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</si>
  <si>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</si>
  <si>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</si>
  <si>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</si>
  <si>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</si>
  <si>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</si>
  <si>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</si>
  <si>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</si>
  <si>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</si>
  <si>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</si>
  <si>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</si>
  <si>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</si>
  <si>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</si>
  <si>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</si>
  <si>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</si>
  <si>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</si>
  <si>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</si>
  <si>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</si>
  <si>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</si>
  <si>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</si>
  <si>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</si>
  <si>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</si>
  <si>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</si>
  <si>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</si>
  <si>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</si>
  <si>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</si>
  <si>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</si>
  <si>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</si>
  <si>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</si>
  <si>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</si>
  <si>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</si>
  <si>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</si>
  <si>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</si>
  <si>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</si>
  <si>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</si>
  <si>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</si>
  <si>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</si>
  <si>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</si>
  <si>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</si>
  <si>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</si>
  <si>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</si>
  <si>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</si>
  <si>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</si>
  <si>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</si>
  <si>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</si>
  <si>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</si>
  <si>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</si>
  <si>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</si>
  <si>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</si>
  <si>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</si>
  <si>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</si>
  <si>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</si>
  <si>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</si>
  <si>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</si>
  <si>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</si>
  <si>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</si>
  <si>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</si>
  <si>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</si>
  <si>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</si>
  <si>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</si>
  <si>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</si>
  <si>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</si>
  <si>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</si>
  <si>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</si>
  <si>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</si>
  <si>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</si>
  <si>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</si>
  <si>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</si>
  <si>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</si>
  <si>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</si>
  <si>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</si>
  <si>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</si>
  <si>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</si>
  <si>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</si>
  <si>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</si>
  <si>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</si>
  <si>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</si>
  <si>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</si>
  <si>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</si>
  <si>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</si>
  <si>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</si>
  <si>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</si>
  <si>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</si>
  <si>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</si>
  <si>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</si>
  <si>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</si>
  <si>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</si>
  <si>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</si>
  <si>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</si>
  <si>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</si>
  <si>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</si>
  <si>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</si>
  <si>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</si>
  <si>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</si>
  <si>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</si>
  <si>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</si>
  <si>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</si>
  <si>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</si>
  <si>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</si>
  <si>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</si>
  <si>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</si>
  <si>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</si>
  <si>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</si>
  <si>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</si>
  <si>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</si>
  <si>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</si>
  <si>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</si>
  <si>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</si>
  <si>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</si>
  <si>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</si>
  <si>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</si>
  <si>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</si>
  <si>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</si>
  <si>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</si>
  <si>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</si>
  <si>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</si>
  <si>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</si>
  <si>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</si>
  <si>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</si>
  <si>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</si>
  <si>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</si>
  <si>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</si>
  <si>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</si>
  <si>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</si>
  <si>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</si>
  <si>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</si>
  <si>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</si>
  <si>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</si>
  <si>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</si>
  <si>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</si>
  <si>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</si>
  <si>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</si>
  <si>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</si>
  <si>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</si>
  <si>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</si>
  <si>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</si>
  <si>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</si>
  <si>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</si>
  <si>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</si>
  <si>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</si>
  <si>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</si>
  <si>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</si>
  <si>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</si>
  <si>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</si>
  <si>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</si>
  <si>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</si>
  <si>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</si>
  <si>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</si>
  <si>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</si>
  <si>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</si>
  <si>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</si>
  <si>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</si>
  <si>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</si>
  <si>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</si>
  <si>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</si>
  <si>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</si>
  <si>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</si>
  <si>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</si>
  <si>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</si>
  <si>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</si>
  <si>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</si>
  <si>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</si>
  <si>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</si>
  <si>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</si>
  <si>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</si>
  <si>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</si>
  <si>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</si>
  <si>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</si>
  <si>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</si>
  <si>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</si>
  <si>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</si>
  <si>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</si>
  <si>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</si>
  <si>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</si>
  <si>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</si>
  <si>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</si>
  <si>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</si>
  <si>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</si>
  <si>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</si>
  <si>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</si>
  <si>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</si>
  <si>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</si>
  <si>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</si>
  <si>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</si>
  <si>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</si>
  <si>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</si>
  <si>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</si>
  <si>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</si>
  <si>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</si>
  <si>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</si>
  <si>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</si>
  <si>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</si>
  <si>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</si>
  <si>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</si>
  <si>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</si>
  <si>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</si>
  <si>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</si>
  <si>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</si>
  <si>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</si>
  <si>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</si>
  <si>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</si>
  <si>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</si>
  <si>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</si>
  <si>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</si>
  <si>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</si>
  <si>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</si>
  <si>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</si>
  <si>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</si>
  <si>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</si>
  <si>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</si>
  <si>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</si>
  <si>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</si>
  <si>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</si>
  <si>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</si>
  <si>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</si>
  <si>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</si>
  <si>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</si>
  <si>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</si>
  <si>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</si>
  <si>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</si>
  <si>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</si>
  <si>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</si>
  <si>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</si>
  <si>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</si>
  <si>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</si>
  <si>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</si>
  <si>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</si>
  <si>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</si>
  <si>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</si>
  <si>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</si>
  <si>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</si>
  <si>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</si>
  <si>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</si>
  <si>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</si>
  <si>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</si>
  <si>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</si>
  <si>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</si>
  <si>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</si>
  <si>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</si>
  <si>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</si>
  <si>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</si>
  <si>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</si>
  <si>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</si>
  <si>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</si>
  <si>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</si>
  <si>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</si>
  <si>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</si>
  <si>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</si>
  <si>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</si>
  <si>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</si>
  <si>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</si>
  <si>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</si>
  <si>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</si>
  <si>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</si>
  <si>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</si>
  <si>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</si>
  <si>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</si>
  <si>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</si>
  <si>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</si>
  <si>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</si>
  <si>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</si>
  <si>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</si>
  <si>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</si>
  <si>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</si>
  <si>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</si>
  <si>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</si>
  <si>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</si>
  <si>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</si>
  <si>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</si>
  <si>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</si>
  <si>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</si>
  <si>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</si>
  <si>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</si>
  <si>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</si>
  <si>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</si>
  <si>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</si>
  <si>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</si>
  <si>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</si>
  <si>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</si>
  <si>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</si>
  <si>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</si>
  <si>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</si>
  <si>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</si>
  <si>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</si>
  <si>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</si>
  <si>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</si>
  <si>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</si>
  <si>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</si>
  <si>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</si>
  <si>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</si>
  <si>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</si>
  <si>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</si>
  <si>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</si>
  <si>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</si>
  <si>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</si>
  <si>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</si>
  <si>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</si>
  <si>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</si>
  <si>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</si>
  <si>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</si>
  <si>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</si>
  <si>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</si>
  <si>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</si>
  <si>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</si>
  <si>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</si>
  <si>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</si>
  <si>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</si>
  <si>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</si>
  <si>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</si>
  <si>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</si>
  <si>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</si>
  <si>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</si>
  <si>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</si>
  <si>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</si>
  <si>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</si>
  <si>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</si>
  <si>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</si>
  <si>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</si>
  <si>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</si>
  <si>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</si>
  <si>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</si>
  <si>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</si>
  <si>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</si>
  <si>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</si>
  <si>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</si>
  <si>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</si>
  <si>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</si>
  <si>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</si>
  <si>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</si>
  <si>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</si>
  <si>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</si>
  <si>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</si>
  <si>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</si>
  <si>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</si>
  <si>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</si>
  <si>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</si>
  <si>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</si>
  <si>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</si>
  <si>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</si>
  <si>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</si>
  <si>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</si>
  <si>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</si>
  <si>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</si>
  <si>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</si>
  <si>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</si>
  <si>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</si>
  <si>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</si>
  <si>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</si>
  <si>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</si>
  <si>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</si>
  <si>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</si>
  <si>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</si>
  <si>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</si>
  <si>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</si>
  <si>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</si>
  <si>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</si>
  <si>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</si>
  <si>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</si>
  <si>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</si>
  <si>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</si>
  <si>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</si>
  <si>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</si>
  <si>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</si>
  <si>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</si>
  <si>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</si>
  <si>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</si>
  <si>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</si>
  <si>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</si>
  <si>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</si>
  <si>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</si>
  <si>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</si>
  <si>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</si>
  <si>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</si>
  <si>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</si>
  <si>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</si>
  <si>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</si>
  <si>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</si>
  <si>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</si>
  <si>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</si>
  <si>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</si>
  <si>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</si>
  <si>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</si>
  <si>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</si>
  <si>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</si>
  <si>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</si>
  <si>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</si>
  <si>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</si>
  <si>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</si>
  <si>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</si>
  <si>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</si>
  <si>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</si>
  <si>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</si>
  <si>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</si>
  <si>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</si>
  <si>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</si>
  <si>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</si>
  <si>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</si>
  <si>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</si>
  <si>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</si>
  <si>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</si>
  <si>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</si>
  <si>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</si>
  <si>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</si>
  <si>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</si>
  <si>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</si>
  <si>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</si>
  <si>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</si>
  <si>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</si>
  <si>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</si>
  <si>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</si>
  <si>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</si>
  <si>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</si>
  <si>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</si>
  <si>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</si>
  <si>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</si>
  <si>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</si>
  <si>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</si>
  <si>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</si>
  <si>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</si>
  <si>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</si>
  <si>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</si>
  <si>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</si>
  <si>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</si>
  <si>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</si>
  <si>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</si>
  <si>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</si>
  <si>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</si>
  <si>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</si>
  <si>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</si>
  <si>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</si>
  <si>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</si>
  <si>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</si>
  <si>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</si>
  <si>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</si>
  <si>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</si>
  <si>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</si>
  <si>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</si>
  <si>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</si>
  <si>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</si>
  <si>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</si>
  <si>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</si>
  <si>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</si>
  <si>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</si>
  <si>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</si>
  <si>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</si>
  <si>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</si>
  <si>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</si>
  <si>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</si>
  <si>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</si>
  <si>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</si>
  <si>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</si>
  <si>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</si>
  <si>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</si>
  <si>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</si>
  <si>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</si>
  <si>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</si>
  <si>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</si>
  <si>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</si>
  <si>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</si>
  <si>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</si>
  <si>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</si>
  <si>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</si>
  <si>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</si>
  <si>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</si>
  <si>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</si>
  <si>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</si>
  <si>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</si>
  <si>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</si>
  <si>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</si>
  <si>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</si>
  <si>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</si>
  <si>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</si>
  <si>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</si>
  <si>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</si>
  <si>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</si>
  <si>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</si>
  <si>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</si>
  <si>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</si>
  <si>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</si>
  <si>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</si>
  <si>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</si>
  <si>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</si>
  <si>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</si>
  <si>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</si>
  <si>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</si>
  <si>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</si>
  <si>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</si>
  <si>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</si>
  <si>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</si>
  <si>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</si>
  <si>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</si>
  <si>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</si>
  <si>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</si>
  <si>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</si>
  <si>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</si>
  <si>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</si>
  <si>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</si>
  <si>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</si>
  <si>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</si>
  <si>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</si>
  <si>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</si>
  <si>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</si>
  <si>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</si>
  <si>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</si>
  <si>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</si>
  <si>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</si>
  <si>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</si>
  <si>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</si>
  <si>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</si>
  <si>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</si>
  <si>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</si>
  <si>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</si>
  <si>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</si>
  <si>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</si>
  <si>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</si>
  <si>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</si>
  <si>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</si>
  <si>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</si>
  <si>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</si>
  <si>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</si>
  <si>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</si>
  <si>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</si>
  <si>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</si>
  <si>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</si>
  <si>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</si>
  <si>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</si>
  <si>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</si>
  <si>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</si>
  <si>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</si>
  <si>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</si>
  <si>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</si>
  <si>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</si>
  <si>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</si>
  <si>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</si>
  <si>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</si>
  <si>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</si>
  <si>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</si>
  <si>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</si>
  <si>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</si>
  <si>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</si>
  <si>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</si>
  <si>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</si>
  <si>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</si>
  <si>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</si>
  <si>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</si>
  <si>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</si>
  <si>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</si>
  <si>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</si>
  <si>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</si>
  <si>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</si>
  <si>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</si>
  <si>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</si>
  <si>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</si>
  <si>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</si>
  <si>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</si>
  <si>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</si>
  <si>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</si>
  <si>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</si>
  <si>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</si>
  <si>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</si>
  <si>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</si>
  <si>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</si>
  <si>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</si>
  <si>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</si>
  <si>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</si>
  <si>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</si>
  <si>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</si>
  <si>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</si>
  <si>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</si>
  <si>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</si>
  <si>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</si>
  <si>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</si>
  <si>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</si>
  <si>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</si>
  <si>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</si>
  <si>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</si>
  <si>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</si>
  <si>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</si>
  <si>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</si>
  <si>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</si>
  <si>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</si>
  <si>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</si>
  <si>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</si>
  <si>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</si>
  <si>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</si>
  <si>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</si>
  <si>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</si>
  <si>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</si>
  <si>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</si>
  <si>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</si>
  <si>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</si>
  <si>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</si>
  <si>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</si>
  <si>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</si>
  <si>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</si>
  <si>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</si>
  <si>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</si>
  <si>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</si>
  <si>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</si>
  <si>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</si>
  <si>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</si>
  <si>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</si>
  <si>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</si>
  <si>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</si>
  <si>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</si>
  <si>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</si>
  <si>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</si>
  <si>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</si>
  <si>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</si>
  <si>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</si>
  <si>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</si>
  <si>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</si>
  <si>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</si>
  <si>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</si>
  <si>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</si>
  <si>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</si>
  <si>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</si>
  <si>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</si>
  <si>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</si>
  <si>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</si>
  <si>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</si>
  <si>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</si>
  <si>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</si>
  <si>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</si>
  <si>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</si>
  <si>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</si>
  <si>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</si>
  <si>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</si>
  <si>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</si>
  <si>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</si>
  <si>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</si>
  <si>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</si>
  <si>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</si>
  <si>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</si>
  <si>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</si>
  <si>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</si>
  <si>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</si>
  <si>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</si>
  <si>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</si>
  <si>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</si>
  <si>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</si>
  <si>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</si>
  <si>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</si>
  <si>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</si>
  <si>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</si>
  <si>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</si>
  <si>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</si>
  <si>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</si>
  <si>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</si>
  <si>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</si>
  <si>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</si>
  <si>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</si>
  <si>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</si>
  <si>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</si>
  <si>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</si>
  <si>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</si>
  <si>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</si>
  <si>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</si>
  <si>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</si>
  <si>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</si>
  <si>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</si>
  <si>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</si>
  <si>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</si>
  <si>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</si>
  <si>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</si>
  <si>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</si>
  <si>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</si>
  <si>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</si>
  <si>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</si>
  <si>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</si>
  <si>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</si>
  <si>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</si>
  <si>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</si>
  <si>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</si>
  <si>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</si>
  <si>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</si>
  <si>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</si>
  <si>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</si>
  <si>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</si>
  <si>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</si>
  <si>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</si>
  <si>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</si>
  <si>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</si>
  <si>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</si>
  <si>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</si>
  <si>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</si>
  <si>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</si>
  <si>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</si>
  <si>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</si>
  <si>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</si>
  <si>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</si>
  <si>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</si>
  <si>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</si>
  <si>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</si>
  <si>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</si>
  <si>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</si>
  <si>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</si>
  <si>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</si>
  <si>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</si>
  <si>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</si>
  <si>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</si>
  <si>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</si>
  <si>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</si>
  <si>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</si>
  <si>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</si>
  <si>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</si>
  <si>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</si>
  <si>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</si>
  <si>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</si>
  <si>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</si>
  <si>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</si>
  <si>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</si>
  <si>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</si>
  <si>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</si>
  <si>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</si>
  <si>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</si>
  <si>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</si>
  <si>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</si>
  <si>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</si>
  <si>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</si>
  <si>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</si>
  <si>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</si>
  <si>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</si>
  <si>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</si>
  <si>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</si>
  <si>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</si>
  <si>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</si>
  <si>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</si>
  <si>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</si>
  <si>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</si>
  <si>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</si>
  <si>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</si>
  <si>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</si>
  <si>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</si>
  <si>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</si>
  <si>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</si>
  <si>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</si>
  <si>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</si>
  <si>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</si>
  <si>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</si>
  <si>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</si>
  <si>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</si>
  <si>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</si>
  <si>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</si>
  <si>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</si>
  <si>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</si>
  <si>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</si>
  <si>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</si>
  <si>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</si>
  <si>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</si>
  <si>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</si>
  <si>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</si>
  <si>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</si>
  <si>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</si>
  <si>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</si>
  <si>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</si>
  <si>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</si>
  <si>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</si>
  <si>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</si>
  <si>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</si>
  <si>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</si>
  <si>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</si>
  <si>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</si>
  <si>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</si>
  <si>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</si>
  <si>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</si>
  <si>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</si>
  <si>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</si>
  <si>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</si>
  <si>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</si>
  <si>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</si>
  <si>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</si>
  <si>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</si>
  <si>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</si>
  <si>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</si>
  <si>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</si>
  <si>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</si>
  <si>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</si>
  <si>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</si>
  <si>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</si>
  <si>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</si>
  <si>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</si>
  <si>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</si>
  <si>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</si>
  <si>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</si>
  <si>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</si>
  <si>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</si>
  <si>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</si>
  <si>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</si>
  <si>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</si>
  <si>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</si>
  <si>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</si>
  <si>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</si>
  <si>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</si>
  <si>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</si>
  <si>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</si>
  <si>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</si>
  <si>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</si>
  <si>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</si>
  <si>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</si>
  <si>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</si>
  <si>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</si>
  <si>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</si>
  <si>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</si>
  <si>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</si>
  <si>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</si>
  <si>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</si>
  <si>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</si>
  <si>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</si>
  <si>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</si>
  <si>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</si>
  <si>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</si>
  <si>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</si>
  <si>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</si>
  <si>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</si>
  <si>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</si>
  <si>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</si>
  <si>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</si>
  <si>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</si>
  <si>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</si>
  <si>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</si>
  <si>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</si>
  <si>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</si>
  <si>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</si>
  <si>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</si>
  <si>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</si>
  <si>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</si>
  <si>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</si>
  <si>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</si>
  <si>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</si>
  <si>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</si>
  <si>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</si>
  <si>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</si>
  <si>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</si>
  <si>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</si>
  <si>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</si>
  <si>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</si>
  <si>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</si>
  <si>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</si>
  <si>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</si>
  <si>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</si>
  <si>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</si>
  <si>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</si>
  <si>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</si>
  <si>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</si>
  <si>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</si>
  <si>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</si>
  <si>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</si>
  <si>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</si>
  <si>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</si>
  <si>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</si>
  <si>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</si>
  <si>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</si>
  <si>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</si>
  <si>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</si>
  <si>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</si>
  <si>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</si>
  <si>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</si>
  <si>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</si>
  <si>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</si>
  <si>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</si>
  <si>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</si>
  <si>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</si>
  <si>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</si>
  <si>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</si>
  <si>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</si>
  <si>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</si>
  <si>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</si>
  <si>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</si>
  <si>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</si>
  <si>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</si>
  <si>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</si>
  <si>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</si>
  <si>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</si>
  <si>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</si>
  <si>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</si>
  <si>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</si>
  <si>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</si>
  <si>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</si>
  <si>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</si>
  <si>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</si>
  <si>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</si>
  <si>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</si>
  <si>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</si>
  <si>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</si>
  <si>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</si>
  <si>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</si>
  <si>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</si>
  <si>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</si>
  <si>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</si>
  <si>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</si>
  <si>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</si>
  <si>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</si>
  <si>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</si>
  <si>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</si>
  <si>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</si>
  <si>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</si>
  <si>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</si>
  <si>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</si>
  <si>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</si>
  <si>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</si>
  <si>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</si>
  <si>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</si>
  <si>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</si>
  <si>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</si>
  <si>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</si>
  <si>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</si>
  <si>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</si>
  <si>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</si>
  <si>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</si>
  <si>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</si>
  <si>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</si>
  <si>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</si>
  <si>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</si>
  <si>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</si>
  <si>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</si>
  <si>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</si>
  <si>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</si>
  <si>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</si>
  <si>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</si>
  <si>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</si>
  <si>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</si>
  <si>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</si>
  <si>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</si>
  <si>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</si>
  <si>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</si>
  <si>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</si>
  <si>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</si>
  <si>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</si>
  <si>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</si>
  <si>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</si>
  <si>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</si>
  <si>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</si>
  <si>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</si>
  <si>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</si>
  <si>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</si>
  <si>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</si>
  <si>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</si>
  <si>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</si>
  <si>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</si>
  <si>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</si>
  <si>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</si>
  <si>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</si>
  <si>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</si>
  <si>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</si>
  <si>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</si>
  <si>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</si>
  <si>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</si>
  <si>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</si>
  <si>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</si>
  <si>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</si>
  <si>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</si>
  <si>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</si>
  <si>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</si>
  <si>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</si>
  <si>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</si>
  <si>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</si>
  <si>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</si>
  <si>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</si>
  <si>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</si>
  <si>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</si>
  <si>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</si>
  <si>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</si>
  <si>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</si>
  <si>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</si>
  <si>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</si>
  <si>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</si>
  <si>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</si>
  <si>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</si>
  <si>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</si>
  <si>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</si>
  <si>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</si>
  <si>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</si>
  <si>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</si>
  <si>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</si>
  <si>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</si>
  <si>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</si>
  <si>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</si>
  <si>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</si>
  <si>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</si>
  <si>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</si>
  <si>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</si>
  <si>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</si>
  <si>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</si>
  <si>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</si>
  <si>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</si>
  <si>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</si>
  <si>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</si>
  <si>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</si>
  <si>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</si>
  <si>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</si>
  <si>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</si>
  <si>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</si>
  <si>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</si>
  <si>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</si>
  <si>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</si>
  <si>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</si>
  <si>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</si>
  <si>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</si>
  <si>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</si>
  <si>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</si>
  <si>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</si>
  <si>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</si>
  <si>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</si>
  <si>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</si>
  <si>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</si>
  <si>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</si>
  <si>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</si>
  <si>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</si>
  <si>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</si>
  <si>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</si>
  <si>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</si>
  <si>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</si>
  <si>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</si>
  <si>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</si>
  <si>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</si>
  <si>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</si>
  <si>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</si>
  <si>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</si>
  <si>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</si>
  <si>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</si>
  <si>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</si>
  <si>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</si>
  <si>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</si>
  <si>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</si>
  <si>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</si>
  <si>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</si>
  <si>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</si>
  <si>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</si>
  <si>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</si>
  <si>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</si>
  <si>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</si>
  <si>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</si>
  <si>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</si>
  <si>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</si>
  <si>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</si>
  <si>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</si>
  <si>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</si>
  <si>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</si>
  <si>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</si>
  <si>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</si>
  <si>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</si>
  <si>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</si>
  <si>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</si>
  <si>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</si>
  <si>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</si>
  <si>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</si>
  <si>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</si>
  <si>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</si>
  <si>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</si>
  <si>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</si>
  <si>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</si>
  <si>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</si>
  <si>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</si>
  <si>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</si>
  <si>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</si>
  <si>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</si>
  <si>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</si>
  <si>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</si>
  <si>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</si>
  <si>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</si>
  <si>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</si>
  <si>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</si>
  <si>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</si>
  <si>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</si>
  <si>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</si>
  <si>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</si>
  <si>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</si>
  <si>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</si>
  <si>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</si>
  <si>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</si>
  <si>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</si>
  <si>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</si>
  <si>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</si>
  <si>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</si>
  <si>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</si>
  <si>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</si>
  <si>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</si>
  <si>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</si>
  <si>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</si>
  <si>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</si>
  <si>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</si>
  <si>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</si>
  <si>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</si>
  <si>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</si>
  <si>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</si>
  <si>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</si>
  <si>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</si>
  <si>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</si>
  <si>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</si>
  <si>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</si>
  <si>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</si>
  <si>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</si>
  <si>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</si>
  <si>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</si>
  <si>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</si>
  <si>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</si>
  <si>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</si>
  <si>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</si>
  <si>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</si>
  <si>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</si>
  <si>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</si>
  <si>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</si>
  <si>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</si>
  <si>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</si>
  <si>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</si>
  <si>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</si>
  <si>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</si>
  <si>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</si>
  <si>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</si>
  <si>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</si>
  <si>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</si>
  <si>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</si>
  <si>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</si>
  <si>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</si>
  <si>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</si>
  <si>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</si>
  <si>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</si>
  <si>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</si>
  <si>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</si>
  <si>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</si>
  <si>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</si>
  <si>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</si>
  <si>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</si>
  <si>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</si>
  <si>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</si>
  <si>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</si>
  <si>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</si>
  <si>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</si>
  <si>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</si>
  <si>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</si>
  <si>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</si>
  <si>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</si>
  <si>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</si>
  <si>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</si>
  <si>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</si>
  <si>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</si>
  <si>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</si>
  <si>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</si>
  <si>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</si>
  <si>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</si>
  <si>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</si>
  <si>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</si>
  <si>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</si>
  <si>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</si>
  <si>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</si>
  <si>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</si>
  <si>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</si>
  <si>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</si>
  <si>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</si>
  <si>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</si>
  <si>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</si>
  <si>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</si>
  <si>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</si>
  <si>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</si>
  <si>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</si>
  <si>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</si>
  <si>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</si>
  <si>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</si>
  <si>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</si>
  <si>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</si>
  <si>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</si>
  <si>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</si>
  <si>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</si>
  <si>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</si>
  <si>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</si>
  <si>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</si>
  <si>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</si>
  <si>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</si>
  <si>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</si>
  <si>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</si>
  <si>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</si>
  <si>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</si>
  <si>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</si>
  <si>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</si>
  <si>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</si>
  <si>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</si>
  <si>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</si>
  <si>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</si>
  <si>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</si>
  <si>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</si>
  <si>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</si>
  <si>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</si>
  <si>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</si>
  <si>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</si>
  <si>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</si>
  <si>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</si>
  <si>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</si>
  <si>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</si>
  <si>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</si>
  <si>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</si>
  <si>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</si>
  <si>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</si>
  <si>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</si>
  <si>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</si>
  <si>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</si>
  <si>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</si>
  <si>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</si>
  <si>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</si>
  <si>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</si>
  <si>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</si>
  <si>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</si>
  <si>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</si>
  <si>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</si>
  <si>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</si>
  <si>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</si>
  <si>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</si>
  <si>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</si>
  <si>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</si>
  <si>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</si>
  <si>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</si>
  <si>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</si>
  <si>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</si>
  <si>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</si>
  <si>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</si>
  <si>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</si>
  <si>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</si>
  <si>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</si>
  <si>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</si>
  <si>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</si>
  <si>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</si>
  <si>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</si>
  <si>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</si>
  <si>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</si>
  <si>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</si>
  <si>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</si>
  <si>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</si>
  <si>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</si>
  <si>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</si>
  <si>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</si>
  <si>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</si>
  <si>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</si>
  <si>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</si>
  <si>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</si>
  <si>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</si>
  <si>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</si>
  <si>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</si>
  <si>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</si>
  <si>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</si>
  <si>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</si>
  <si>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</si>
  <si>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</si>
  <si>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</si>
  <si>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</si>
  <si>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</si>
  <si>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</si>
  <si>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</si>
  <si>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</si>
  <si>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</si>
  <si>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</si>
  <si>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</si>
  <si>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</si>
  <si>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</si>
  <si>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</si>
  <si>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</si>
  <si>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</si>
  <si>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</si>
  <si>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</si>
  <si>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</si>
  <si>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</si>
  <si>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</si>
  <si>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</si>
  <si>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</si>
  <si>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</si>
  <si>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</si>
  <si>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</si>
  <si>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</si>
  <si>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</si>
  <si>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</si>
  <si>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</si>
  <si>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</si>
  <si>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</si>
  <si>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</si>
  <si>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</si>
  <si>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</si>
  <si>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</si>
  <si>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</si>
  <si>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</si>
  <si>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</si>
  <si>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</si>
  <si>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</si>
  <si>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</si>
  <si>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</si>
  <si>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</si>
  <si>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</si>
  <si>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</si>
  <si>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</si>
  <si>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</si>
  <si>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</si>
  <si>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</si>
  <si>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</si>
  <si>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</si>
  <si>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</si>
  <si>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</si>
  <si>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</si>
  <si>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</si>
  <si>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</si>
  <si>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</si>
  <si>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</si>
  <si>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</si>
  <si>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</si>
  <si>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</si>
  <si>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</si>
  <si>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</si>
  <si>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</si>
  <si>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</si>
  <si>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</si>
  <si>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</si>
  <si>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</si>
  <si>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</si>
  <si>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</si>
  <si>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</si>
  <si>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</si>
  <si>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</si>
  <si>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</si>
  <si>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</si>
  <si>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</si>
  <si>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</si>
  <si>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</si>
  <si>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</si>
  <si>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</si>
  <si>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</si>
  <si>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</si>
  <si>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</si>
  <si>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</si>
  <si>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</si>
  <si>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</si>
  <si>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</si>
  <si>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</si>
  <si>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</si>
  <si>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</si>
  <si>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</si>
  <si>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</si>
  <si>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</si>
  <si>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</si>
  <si>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</si>
  <si>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</si>
  <si>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</si>
  <si>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</si>
  <si>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</si>
  <si>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</si>
  <si>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</si>
  <si>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</si>
  <si>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</si>
  <si>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</si>
  <si>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</si>
  <si>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</si>
  <si>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</si>
  <si>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</si>
  <si>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</si>
  <si>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</si>
  <si>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</si>
  <si>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</si>
  <si>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</si>
  <si>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</si>
  <si>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</si>
  <si>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</si>
  <si>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</si>
  <si>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</si>
  <si>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</si>
  <si>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</si>
  <si>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</si>
  <si>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</si>
  <si>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</si>
  <si>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</si>
  <si>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</si>
  <si>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</si>
  <si>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</si>
  <si>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</si>
  <si>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</si>
  <si>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</si>
  <si>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</si>
  <si>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</si>
  <si>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</si>
  <si>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</si>
  <si>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</si>
  <si>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</si>
  <si>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</si>
  <si>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</si>
  <si>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</si>
  <si>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</si>
  <si>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</si>
  <si>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</si>
  <si>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</si>
  <si>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</si>
  <si>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</si>
  <si>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</si>
  <si>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</si>
  <si>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</si>
  <si>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</si>
  <si>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</si>
  <si>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</si>
  <si>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</si>
  <si>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</si>
  <si>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</si>
  <si>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</si>
  <si>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</si>
  <si>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</si>
  <si>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</si>
  <si>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</si>
  <si>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</si>
  <si>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</si>
  <si>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</si>
  <si>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</si>
  <si>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</si>
  <si>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</si>
  <si>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</si>
  <si>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</si>
  <si>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</si>
  <si>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</si>
  <si>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</si>
  <si>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</si>
  <si>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</si>
  <si>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</si>
  <si>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</si>
  <si>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</si>
  <si>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</si>
  <si>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</si>
  <si>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</si>
  <si>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</si>
  <si>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</si>
  <si>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</si>
  <si>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</si>
  <si>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</si>
  <si>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</si>
  <si>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</si>
  <si>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</si>
  <si>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</si>
  <si>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</si>
  <si>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</si>
  <si>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</si>
  <si>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</si>
  <si>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</si>
  <si>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</si>
  <si>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</si>
  <si>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</si>
  <si>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</si>
  <si>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</si>
  <si>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</si>
  <si>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</si>
  <si>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</si>
  <si>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</si>
  <si>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</si>
  <si>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</si>
  <si>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</si>
  <si>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</si>
  <si>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</si>
  <si>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</si>
  <si>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</si>
  <si>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</si>
  <si>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</si>
  <si>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</si>
  <si>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</si>
  <si>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</si>
  <si>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</si>
  <si>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</si>
  <si>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</si>
  <si>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</si>
  <si>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</si>
  <si>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</si>
  <si>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</si>
  <si>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</si>
  <si>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</si>
  <si>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</si>
  <si>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</si>
  <si>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</si>
  <si>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</si>
  <si>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</si>
  <si>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</si>
  <si>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</si>
  <si>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</si>
  <si>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</si>
  <si>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</si>
  <si>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</si>
  <si>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</si>
  <si>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</si>
  <si>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</si>
  <si>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</si>
  <si>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</si>
  <si>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</si>
  <si>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</si>
  <si>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</si>
  <si>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</si>
  <si>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</si>
  <si>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</si>
  <si>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</si>
  <si>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</si>
  <si>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</si>
  <si>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</si>
  <si>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</si>
  <si>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</si>
  <si>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</si>
  <si>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</si>
  <si>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</si>
  <si>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</si>
  <si>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</si>
  <si>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</si>
  <si>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</si>
  <si>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</si>
  <si>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</si>
  <si>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</si>
  <si>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</si>
  <si>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</si>
  <si>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</si>
  <si>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</si>
  <si>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</si>
  <si>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</si>
  <si>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</si>
  <si>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</si>
  <si>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</si>
  <si>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</si>
  <si>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</si>
  <si>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</si>
  <si>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</si>
  <si>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</si>
  <si>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</si>
  <si>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</si>
  <si>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</si>
  <si>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</si>
  <si>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</si>
  <si>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</si>
  <si>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</si>
  <si>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</si>
  <si>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</si>
  <si>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</si>
  <si>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</si>
  <si>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</si>
  <si>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</si>
  <si>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</si>
  <si>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</si>
  <si>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</si>
  <si>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</si>
  <si>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</si>
  <si>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</si>
  <si>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</si>
  <si>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</si>
  <si>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</si>
  <si>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</si>
  <si>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</si>
  <si>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</si>
  <si>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</si>
  <si>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</si>
  <si>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</si>
  <si>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</si>
  <si>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</si>
  <si>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</si>
  <si>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</si>
  <si>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</si>
  <si>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</si>
  <si>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</si>
  <si>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</si>
  <si>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</si>
  <si>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</si>
  <si>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</si>
  <si>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</si>
  <si>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</si>
  <si>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</si>
  <si>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</si>
  <si>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</si>
  <si>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</si>
  <si>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</si>
  <si>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</si>
  <si>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</si>
  <si>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</si>
  <si>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</si>
  <si>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</si>
  <si>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</si>
  <si>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</si>
  <si>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</si>
  <si>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</si>
  <si>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</si>
  <si>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</si>
  <si>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</si>
  <si>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</si>
  <si>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</si>
  <si>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</si>
  <si>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</si>
  <si>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</si>
  <si>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</si>
  <si>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</si>
  <si>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</si>
  <si>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</si>
  <si>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</si>
  <si>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</si>
  <si>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</si>
  <si>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</si>
  <si>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</si>
  <si>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</si>
  <si>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</si>
  <si>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</si>
  <si>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</si>
  <si>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</si>
  <si>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</si>
  <si>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</si>
  <si>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</si>
  <si>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</si>
  <si>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</si>
  <si>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</si>
  <si>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</si>
  <si>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</si>
  <si>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</si>
  <si>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</si>
  <si>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</si>
  <si>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</si>
  <si>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</si>
  <si>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</si>
  <si>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</si>
  <si>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</si>
  <si>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</si>
  <si>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</si>
  <si>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</si>
  <si>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</si>
  <si>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</si>
  <si>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</si>
  <si>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</si>
  <si>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</si>
  <si>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</si>
  <si>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</si>
  <si>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</si>
  <si>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</si>
  <si>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</si>
  <si>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</si>
  <si>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</si>
  <si>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</si>
  <si>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</si>
  <si>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</si>
  <si>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</si>
  <si>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</si>
  <si>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</si>
  <si>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</si>
  <si>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</si>
  <si>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</si>
  <si>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</si>
  <si>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</si>
  <si>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</si>
  <si>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</si>
  <si>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</si>
  <si>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</si>
  <si>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</si>
  <si>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</si>
  <si>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</si>
  <si>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</si>
  <si>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</si>
  <si>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</si>
  <si>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</si>
  <si>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</si>
  <si>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</si>
  <si>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</si>
  <si>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</si>
  <si>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</si>
  <si>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</si>
  <si>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</si>
  <si>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</si>
  <si>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</si>
  <si>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</si>
  <si>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</si>
  <si>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</si>
  <si>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</si>
  <si>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</si>
  <si>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</si>
  <si>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</si>
  <si>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</si>
  <si>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</si>
  <si>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</si>
  <si>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</si>
  <si>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</si>
  <si>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</si>
  <si>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</si>
  <si>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</si>
  <si>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</si>
  <si>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</si>
  <si>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</si>
  <si>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</si>
  <si>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</si>
  <si>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</si>
  <si>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</si>
  <si>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</si>
  <si>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</si>
  <si>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</si>
  <si>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</si>
  <si>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</si>
  <si>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</si>
  <si>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</si>
  <si>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</si>
  <si>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</si>
  <si>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</si>
  <si>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</si>
  <si>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</si>
  <si>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</si>
  <si>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</si>
  <si>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</si>
  <si>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</si>
  <si>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</si>
  <si>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</si>
  <si>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</si>
  <si>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</si>
  <si>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</si>
  <si>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</si>
  <si>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</si>
  <si>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</si>
  <si>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</si>
  <si>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</si>
  <si>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</si>
  <si>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</si>
  <si>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</si>
  <si>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</si>
  <si>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</si>
  <si>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</si>
  <si>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</si>
  <si>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</si>
  <si>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</si>
  <si>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</si>
  <si>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</si>
  <si>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</si>
  <si>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</si>
  <si>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</si>
  <si>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</si>
  <si>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</si>
  <si>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</si>
  <si>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</si>
  <si>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</si>
  <si>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</si>
  <si>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</si>
  <si>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</si>
  <si>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</si>
  <si>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</si>
  <si>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</si>
  <si>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</si>
  <si>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</si>
  <si>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</si>
  <si>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</si>
  <si>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</si>
  <si>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</si>
  <si>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</si>
  <si>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</si>
  <si>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</si>
  <si>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</si>
  <si>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</si>
  <si>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</si>
  <si>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</si>
  <si>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</si>
  <si>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</si>
  <si>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</si>
  <si>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</si>
  <si>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</si>
  <si>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</si>
  <si>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</si>
  <si>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</si>
  <si>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</si>
  <si>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</si>
  <si>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</si>
  <si>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</si>
  <si>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</si>
  <si>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</si>
  <si>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</si>
  <si>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</si>
  <si>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</si>
  <si>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</si>
  <si>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</si>
  <si>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</si>
  <si>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</si>
  <si>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</si>
  <si>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</si>
  <si>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</si>
  <si>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</si>
  <si>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</si>
  <si>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</si>
  <si>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</si>
  <si>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</si>
  <si>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</si>
  <si>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</si>
  <si>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</si>
  <si>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</si>
  <si>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</si>
  <si>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</si>
  <si>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</si>
  <si>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</si>
  <si>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</si>
  <si>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</si>
  <si>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</si>
  <si>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</si>
  <si>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</si>
  <si>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</si>
  <si>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</si>
  <si>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</si>
  <si>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</si>
  <si>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</si>
  <si>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</si>
  <si>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</si>
  <si>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</si>
  <si>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</si>
  <si>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</si>
  <si>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</si>
  <si>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</si>
  <si>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</si>
  <si>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</si>
  <si>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</si>
  <si>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</si>
  <si>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</si>
  <si>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</si>
  <si>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</si>
  <si>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</si>
  <si>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</si>
  <si>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</si>
  <si>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</si>
  <si>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</si>
  <si>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</si>
  <si>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</si>
  <si>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</si>
  <si>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</si>
  <si>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</si>
  <si>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</si>
  <si>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</si>
  <si>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</si>
  <si>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</si>
  <si>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</si>
  <si>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</si>
  <si>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</si>
  <si>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</si>
  <si>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</si>
  <si>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</si>
  <si>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</si>
  <si>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</si>
  <si>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</si>
  <si>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</si>
  <si>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</si>
  <si>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</si>
  <si>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</si>
  <si>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</si>
  <si>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</si>
  <si>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</si>
  <si>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</si>
  <si>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</si>
  <si>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</si>
  <si>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</si>
  <si>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</si>
  <si>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</si>
  <si>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</si>
  <si>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</si>
  <si>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</si>
  <si>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</si>
  <si>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</si>
  <si>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</si>
  <si>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</si>
  <si>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</si>
  <si>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</si>
  <si>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</si>
  <si>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</si>
  <si>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</si>
  <si>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</si>
  <si>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</si>
  <si>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</si>
  <si>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</si>
  <si>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</si>
  <si>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</si>
  <si>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</si>
  <si>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</si>
  <si>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</si>
  <si>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</si>
  <si>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</si>
  <si>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</si>
  <si>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</si>
  <si>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</si>
  <si>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</si>
  <si>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</si>
  <si>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</si>
  <si>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</si>
  <si>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</si>
  <si>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</si>
  <si>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</si>
  <si>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</si>
  <si>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</si>
  <si>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</si>
  <si>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</si>
  <si>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</si>
  <si>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</si>
  <si>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</si>
  <si>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</si>
  <si>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</si>
  <si>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</si>
  <si>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</si>
  <si>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</si>
  <si>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</si>
  <si>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</si>
  <si>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</si>
  <si>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</si>
  <si>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</si>
  <si>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</si>
  <si>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</si>
  <si>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</si>
  <si>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</si>
  <si>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</si>
  <si>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</si>
  <si>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</si>
  <si>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</si>
  <si>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</si>
  <si>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</si>
  <si>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</si>
  <si>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</si>
  <si>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</si>
  <si>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</si>
  <si>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</si>
  <si>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</si>
  <si>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</si>
  <si>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</si>
  <si>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</si>
  <si>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</si>
  <si>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</si>
  <si>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</si>
  <si>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</si>
  <si>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</si>
  <si>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</si>
  <si>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</si>
  <si>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</si>
  <si>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</si>
  <si>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</si>
  <si>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</si>
  <si>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</si>
  <si>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</si>
  <si>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</si>
  <si>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</si>
  <si>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</si>
  <si>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</si>
  <si>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</si>
  <si>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</si>
  <si>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</si>
  <si>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</si>
  <si>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</si>
  <si>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</si>
  <si>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</si>
  <si>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</si>
  <si>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</si>
  <si>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</si>
  <si>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</si>
  <si>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</si>
  <si>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</si>
  <si>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</si>
  <si>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</si>
  <si>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</si>
  <si>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</si>
  <si>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</si>
  <si>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</si>
  <si>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</si>
  <si>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</si>
  <si>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</si>
  <si>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</si>
  <si>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</si>
  <si>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</si>
  <si>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</si>
  <si>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</si>
  <si>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</si>
  <si>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</si>
  <si>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</si>
  <si>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</si>
  <si>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</si>
  <si>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</si>
  <si>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</si>
  <si>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</si>
  <si>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</si>
  <si>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</si>
  <si>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</si>
  <si>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</si>
  <si>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</si>
  <si>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</si>
  <si>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</si>
  <si>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</si>
  <si>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</si>
  <si>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</si>
  <si>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</si>
  <si>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</si>
  <si>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</si>
  <si>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</si>
  <si>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</si>
  <si>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</si>
  <si>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</si>
  <si>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</si>
  <si>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</si>
  <si>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</si>
  <si>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</si>
  <si>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</si>
  <si>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</si>
  <si>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</si>
  <si>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</si>
  <si>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</si>
  <si>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</si>
  <si>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</si>
  <si>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</si>
  <si>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</si>
  <si>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</si>
  <si>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</si>
  <si>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</si>
  <si>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</si>
  <si>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</si>
  <si>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</si>
  <si>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</si>
  <si>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</si>
  <si>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</si>
  <si>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</si>
  <si>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</si>
  <si>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</si>
  <si>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</si>
  <si>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</si>
  <si>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</si>
  <si>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</si>
  <si>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</si>
  <si>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</si>
  <si>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</si>
  <si>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</si>
  <si>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</si>
  <si>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</si>
  <si>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</si>
  <si>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</si>
  <si>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</si>
  <si>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</si>
  <si>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</si>
  <si>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</si>
  <si>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</si>
  <si>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</si>
  <si>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</si>
  <si>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</si>
  <si>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</si>
  <si>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</si>
  <si>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</si>
  <si>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</si>
  <si>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</si>
  <si>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</si>
  <si>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</si>
  <si>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</si>
  <si>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</si>
  <si>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</si>
  <si>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</si>
  <si>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</si>
  <si>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</si>
  <si>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</si>
  <si>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</si>
  <si>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</si>
  <si>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</si>
  <si>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</si>
  <si>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</si>
  <si>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</si>
  <si>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</si>
  <si>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</si>
  <si>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</si>
  <si>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</si>
  <si>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</si>
  <si>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</si>
  <si>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</si>
  <si>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</si>
  <si>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</si>
  <si>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</si>
  <si>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</si>
  <si>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</si>
  <si>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</si>
  <si>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</si>
  <si>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</si>
  <si>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</si>
  <si>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</si>
  <si>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</si>
  <si>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</si>
  <si>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</si>
  <si>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</si>
  <si>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</si>
  <si>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</si>
  <si>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</si>
  <si>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</si>
  <si>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</si>
  <si>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</si>
  <si>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</si>
  <si>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</si>
  <si>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</si>
  <si>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</si>
  <si>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</si>
  <si>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</si>
  <si>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</si>
  <si>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</si>
  <si>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</si>
  <si>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</si>
  <si>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</si>
  <si>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</si>
  <si>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</si>
  <si>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</si>
  <si>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</si>
  <si>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</si>
  <si>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</si>
  <si>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</si>
  <si>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</si>
  <si>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</si>
  <si>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</si>
  <si>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</si>
  <si>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</si>
  <si>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</si>
  <si>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</si>
  <si>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</si>
  <si>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</si>
  <si>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</si>
  <si>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</si>
  <si>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</si>
  <si>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</si>
  <si>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</si>
  <si>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</si>
  <si>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</si>
  <si>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</si>
  <si>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</si>
  <si>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</si>
  <si>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</si>
  <si>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</si>
  <si>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</si>
  <si>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</si>
  <si>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</si>
  <si>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</si>
  <si>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</si>
  <si>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</si>
  <si>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</si>
  <si>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</si>
  <si>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</si>
  <si>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</si>
  <si>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</si>
  <si>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</si>
  <si>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</si>
  <si>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</si>
  <si>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</si>
  <si>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</si>
  <si>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</si>
  <si>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</si>
  <si>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</si>
  <si>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</si>
  <si>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</si>
  <si>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</si>
  <si>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</si>
  <si>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</si>
  <si>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</si>
  <si>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</si>
  <si>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</si>
  <si>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</si>
  <si>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</si>
  <si>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</si>
  <si>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</si>
  <si>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</si>
  <si>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</si>
  <si>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</si>
  <si>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</si>
  <si>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</si>
  <si>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</si>
  <si>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</si>
  <si>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</si>
  <si>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</si>
  <si>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</si>
  <si>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</si>
  <si>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</si>
  <si>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</si>
  <si>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</si>
  <si>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</si>
  <si>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</si>
  <si>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</si>
  <si>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</si>
  <si>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</si>
  <si>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</si>
  <si>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</si>
  <si>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</si>
  <si>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</si>
  <si>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</si>
  <si>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</si>
  <si>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</si>
  <si>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</si>
  <si>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</si>
  <si>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</si>
  <si>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</si>
  <si>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</si>
  <si>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</si>
  <si>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</si>
  <si>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</si>
  <si>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</si>
  <si>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</si>
  <si>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</si>
  <si>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</si>
  <si>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</si>
  <si>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</si>
  <si>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</si>
  <si>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</si>
  <si>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</si>
  <si>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</si>
  <si>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</si>
  <si>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</si>
  <si>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</si>
  <si>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</si>
  <si>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</si>
  <si>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</si>
  <si>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</si>
  <si>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</si>
  <si>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</si>
  <si>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</si>
  <si>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</si>
  <si>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</si>
  <si>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</si>
  <si>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</si>
  <si>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</si>
  <si>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</si>
  <si>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</si>
  <si>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</si>
  <si>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</si>
  <si>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</si>
  <si>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</si>
  <si>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</si>
  <si>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</si>
  <si>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</si>
  <si>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</si>
  <si>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</si>
  <si>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</si>
  <si>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</si>
  <si>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</si>
  <si>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</si>
  <si>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</si>
  <si>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</si>
  <si>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</si>
  <si>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</si>
  <si>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</si>
  <si>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</si>
  <si>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</si>
  <si>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</si>
  <si>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</si>
  <si>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</si>
  <si>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</si>
  <si>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</si>
  <si>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</si>
  <si>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</si>
  <si>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</si>
  <si>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</si>
  <si>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</si>
  <si>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</si>
  <si>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</si>
  <si>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</si>
  <si>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</si>
  <si>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</si>
  <si>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</si>
  <si>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</si>
  <si>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</si>
  <si>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</si>
  <si>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</si>
  <si>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</si>
  <si>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</si>
  <si>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</si>
  <si>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</si>
  <si>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</si>
  <si>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</si>
  <si>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</si>
  <si>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</si>
  <si>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</si>
  <si>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</si>
  <si>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</si>
  <si>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</si>
  <si>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</si>
  <si>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</si>
  <si>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</si>
  <si>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</si>
  <si>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</si>
  <si>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</si>
  <si>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</si>
  <si>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</si>
  <si>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</si>
  <si>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</si>
  <si>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</si>
  <si>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</si>
  <si>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</si>
  <si>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</si>
  <si>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</si>
  <si>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</si>
  <si>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</si>
  <si>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</si>
  <si>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</si>
  <si>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</si>
  <si>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</si>
  <si>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</si>
  <si>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</si>
  <si>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</si>
  <si>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</si>
  <si>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</si>
  <si>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</si>
  <si>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</si>
  <si>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</si>
  <si>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</si>
  <si>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</si>
  <si>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</si>
  <si>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</si>
  <si>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</si>
  <si>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</si>
  <si>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</si>
  <si>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</si>
  <si>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</si>
  <si>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</si>
  <si>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</si>
  <si>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</si>
  <si>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</si>
  <si>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</si>
  <si>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</si>
  <si>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</si>
  <si>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</si>
  <si>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</si>
  <si>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</si>
  <si>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</si>
  <si>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</si>
  <si>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</si>
  <si>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</si>
  <si>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</si>
  <si>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</si>
  <si>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</si>
  <si>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</si>
  <si>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</si>
  <si>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</si>
  <si>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</si>
  <si>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</si>
  <si>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</si>
  <si>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</si>
  <si>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</si>
  <si>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</si>
  <si>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</si>
  <si>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</si>
  <si>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</si>
  <si>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</si>
  <si>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</si>
  <si>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</si>
  <si>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</si>
  <si>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</si>
  <si>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</si>
  <si>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</si>
  <si>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</si>
  <si>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</si>
  <si>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</si>
  <si>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</si>
  <si>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</si>
  <si>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</si>
  <si>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</si>
  <si>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</si>
  <si>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</si>
  <si>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</si>
  <si>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</si>
  <si>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</si>
  <si>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</si>
  <si>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</si>
  <si>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</si>
  <si>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</si>
  <si>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</si>
  <si>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</si>
  <si>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</si>
  <si>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</si>
  <si>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</si>
  <si>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</si>
  <si>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</si>
  <si>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</si>
  <si>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</si>
  <si>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</si>
  <si>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</si>
  <si>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</si>
  <si>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</si>
  <si>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</si>
  <si>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</si>
  <si>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</si>
  <si>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</si>
  <si>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</si>
  <si>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</si>
  <si>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</si>
  <si>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</si>
  <si>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</si>
  <si>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</si>
  <si>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</si>
  <si>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</si>
  <si>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</si>
  <si>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</si>
  <si>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</si>
  <si>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</si>
  <si>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</si>
  <si>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</si>
  <si>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</si>
  <si>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</si>
  <si>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</si>
  <si>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</si>
  <si>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</si>
  <si>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</si>
  <si>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</si>
  <si>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</si>
  <si>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</si>
  <si>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</si>
  <si>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</si>
  <si>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</si>
  <si>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</si>
  <si>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</si>
  <si>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</si>
  <si>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</si>
  <si>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</si>
  <si>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</si>
  <si>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</si>
  <si>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</si>
  <si>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</si>
  <si>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</si>
  <si>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</si>
  <si>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</si>
  <si>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</si>
  <si>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</si>
  <si>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</si>
  <si>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</si>
  <si>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</si>
  <si>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</si>
  <si>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</si>
  <si>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</si>
  <si>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</si>
  <si>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</si>
  <si>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</si>
  <si>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</si>
  <si>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</si>
  <si>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</si>
  <si>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</si>
  <si>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</si>
  <si>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</si>
  <si>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</si>
  <si>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</si>
  <si>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</si>
  <si>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</si>
  <si>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</si>
  <si>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</si>
  <si>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</si>
  <si>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</si>
  <si>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</si>
  <si>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</si>
  <si>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</si>
  <si>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</si>
  <si>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</si>
  <si>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</si>
  <si>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</si>
  <si>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</si>
  <si>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</si>
  <si>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</si>
  <si>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</si>
  <si>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</si>
  <si>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</si>
  <si>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</si>
  <si>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</si>
  <si>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</si>
  <si>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</si>
  <si>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</si>
  <si>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</si>
  <si>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</si>
  <si>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</si>
  <si>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</si>
  <si>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</si>
  <si>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</si>
  <si>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</si>
  <si>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</si>
  <si>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</si>
  <si>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</si>
  <si>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</si>
  <si>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</si>
  <si>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</si>
  <si>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</si>
  <si>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</si>
  <si>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</si>
  <si>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</si>
  <si>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</si>
  <si>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</si>
  <si>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</si>
  <si>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</si>
  <si>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</si>
  <si>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</si>
  <si>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</si>
  <si>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</si>
  <si>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</si>
  <si>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</si>
  <si>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</si>
  <si>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</si>
  <si>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</si>
  <si>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</si>
  <si>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</si>
  <si>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</si>
  <si>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</si>
  <si>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</si>
  <si>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</si>
  <si>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</si>
  <si>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</si>
  <si>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</si>
  <si>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</si>
  <si>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</si>
  <si>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</si>
  <si>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</si>
  <si>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</si>
  <si>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</si>
  <si>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</si>
  <si>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</si>
  <si>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</si>
  <si>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</si>
  <si>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</si>
  <si>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</si>
  <si>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</si>
  <si>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</si>
  <si>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</si>
  <si>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</si>
  <si>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</si>
  <si>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</si>
  <si>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</si>
  <si>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</si>
  <si>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</si>
  <si>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</si>
  <si>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</si>
  <si>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</si>
  <si>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</si>
  <si>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</si>
  <si>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</si>
  <si>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</si>
  <si>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</si>
  <si>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</si>
  <si>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</si>
  <si>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</si>
  <si>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</si>
  <si>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</si>
  <si>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</si>
  <si>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</si>
  <si>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</si>
  <si>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</si>
  <si>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</si>
  <si>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</si>
  <si>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</si>
  <si>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</si>
  <si>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</si>
  <si>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</si>
  <si>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</si>
  <si>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</si>
  <si>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</si>
  <si>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</si>
  <si>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</si>
  <si>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</si>
  <si>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</si>
  <si>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</si>
  <si>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</si>
  <si>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</si>
  <si>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</si>
  <si>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</si>
  <si>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</si>
  <si>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</si>
  <si>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</si>
  <si>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</si>
  <si>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</si>
  <si>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</si>
  <si>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</si>
  <si>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</si>
  <si>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</si>
  <si>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</si>
  <si>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</si>
  <si>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</si>
  <si>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</si>
  <si>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</si>
  <si>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</si>
  <si>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</si>
  <si>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</si>
  <si>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</si>
  <si>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</si>
  <si>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</si>
  <si>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</si>
  <si>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</si>
  <si>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</si>
  <si>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</si>
  <si>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</si>
  <si>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</si>
  <si>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</si>
  <si>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</si>
  <si>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</si>
  <si>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</si>
  <si>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</si>
  <si>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</si>
  <si>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</si>
  <si>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</si>
  <si>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</si>
  <si>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</si>
  <si>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</si>
  <si>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</si>
  <si>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</si>
  <si>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</si>
  <si>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</si>
  <si>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</si>
  <si>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</si>
  <si>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</si>
  <si>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</si>
  <si>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</si>
  <si>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</si>
  <si>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</si>
  <si>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</si>
  <si>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</si>
  <si>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</si>
  <si>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</si>
  <si>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</si>
  <si>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</si>
  <si>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</si>
  <si>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</si>
  <si>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</si>
  <si>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</si>
  <si>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</si>
  <si>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</si>
  <si>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</si>
  <si>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</si>
  <si>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</si>
  <si>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</si>
  <si>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</si>
  <si>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</si>
  <si>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</si>
  <si>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</si>
  <si>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</si>
  <si>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</si>
  <si>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</si>
  <si>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</si>
  <si>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</si>
  <si>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</si>
  <si>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</si>
  <si>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</si>
  <si>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</si>
  <si>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</si>
  <si>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</si>
  <si>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</si>
  <si>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</si>
  <si>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</si>
  <si>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</si>
  <si>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</si>
  <si>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</si>
  <si>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</si>
  <si>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</si>
  <si>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</si>
  <si>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</si>
  <si>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</si>
  <si>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</si>
  <si>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</si>
  <si>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</si>
  <si>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</si>
  <si>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</si>
  <si>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</si>
  <si>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</si>
  <si>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</si>
  <si>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</si>
  <si>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</si>
  <si>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</si>
  <si>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</si>
  <si>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</si>
  <si>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</si>
  <si>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</si>
  <si>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</si>
  <si>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</si>
  <si>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</si>
  <si>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</si>
  <si>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</si>
  <si>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</si>
  <si>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</si>
  <si>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</si>
  <si>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</si>
  <si>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</si>
  <si>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</si>
  <si>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</si>
  <si>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</si>
  <si>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</si>
  <si>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</si>
  <si>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</si>
  <si>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</si>
  <si>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</si>
  <si>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</si>
  <si>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</si>
  <si>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</si>
  <si>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</si>
  <si>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</si>
  <si>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</si>
  <si>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</si>
  <si>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</si>
  <si>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</si>
  <si>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</si>
  <si>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</si>
  <si>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</si>
  <si>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</si>
  <si>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</si>
  <si>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</si>
  <si>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</si>
  <si>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</si>
  <si>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</si>
  <si>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</si>
  <si>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</si>
  <si>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</si>
  <si>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</si>
  <si>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</si>
  <si>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</si>
  <si>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</si>
  <si>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</si>
  <si>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</si>
  <si>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</si>
  <si>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</si>
  <si>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</si>
  <si>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</si>
  <si>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</si>
  <si>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</si>
  <si>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</si>
  <si>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</si>
  <si>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</si>
  <si>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</si>
  <si>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</si>
  <si>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</si>
  <si>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</si>
  <si>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</si>
  <si>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</si>
  <si>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</si>
  <si>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</si>
  <si>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</si>
  <si>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</si>
  <si>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</si>
  <si>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</si>
  <si>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</si>
  <si>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</si>
  <si>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</si>
  <si>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</si>
  <si>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</si>
  <si>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</si>
  <si>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</si>
  <si>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</si>
  <si>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</si>
  <si>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</si>
  <si>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</si>
  <si>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</si>
  <si>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</si>
  <si>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</si>
  <si>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</si>
  <si>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</si>
  <si>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</si>
  <si>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</si>
  <si>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</si>
  <si>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</si>
  <si>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</si>
  <si>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</si>
  <si>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</si>
  <si>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</si>
  <si>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</si>
  <si>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</si>
  <si>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</si>
  <si>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</si>
  <si>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</si>
  <si>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</si>
  <si>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</si>
  <si>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</si>
  <si>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</si>
  <si>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</si>
  <si>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</si>
  <si>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</si>
  <si>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</si>
  <si>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</si>
  <si>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</si>
  <si>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</si>
  <si>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</si>
  <si>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</si>
  <si>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</si>
  <si>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</si>
  <si>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</si>
  <si>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</si>
  <si>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</si>
  <si>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</si>
  <si>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</si>
  <si>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</si>
  <si>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</si>
  <si>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</si>
  <si>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</si>
  <si>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</si>
  <si>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</si>
  <si>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</si>
  <si>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</si>
  <si>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</si>
  <si>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</si>
  <si>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</si>
  <si>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</si>
  <si>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</si>
  <si>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</si>
  <si>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</si>
  <si>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</si>
  <si>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</si>
  <si>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</si>
  <si>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</si>
  <si>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</si>
  <si>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</si>
  <si>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</si>
  <si>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</si>
  <si>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</si>
  <si>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</si>
  <si>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</si>
  <si>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</si>
  <si>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</si>
  <si>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</si>
  <si>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</si>
  <si>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</si>
  <si>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</si>
  <si>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</si>
  <si>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</si>
  <si>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</si>
  <si>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</si>
  <si>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</si>
  <si>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</si>
  <si>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</si>
  <si>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</si>
  <si>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</si>
  <si>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</si>
  <si>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</si>
  <si>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</si>
  <si>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</si>
  <si>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</si>
  <si>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</si>
  <si>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</si>
  <si>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</si>
  <si>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</si>
  <si>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</si>
  <si>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</si>
  <si>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</si>
  <si>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</si>
  <si>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</si>
  <si>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</si>
  <si>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</si>
  <si>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</si>
  <si>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</si>
  <si>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</si>
  <si>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</si>
  <si>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</si>
  <si>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</si>
  <si>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</si>
  <si>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</si>
  <si>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</si>
  <si>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</si>
  <si>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</si>
  <si>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</si>
  <si>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</si>
  <si>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</si>
  <si>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</si>
  <si>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</si>
  <si>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</si>
  <si>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</si>
  <si>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</si>
  <si>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</si>
  <si>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</si>
  <si>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</si>
  <si>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</si>
  <si>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</si>
  <si>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</si>
  <si>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</si>
  <si>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</si>
  <si>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</si>
  <si>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</si>
  <si>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</si>
  <si>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</si>
  <si>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</si>
  <si>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</si>
  <si>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</si>
  <si>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</si>
  <si>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</si>
  <si>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</si>
  <si>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</si>
  <si>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</si>
  <si>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</si>
  <si>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</si>
  <si>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</si>
  <si>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</si>
  <si>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</si>
  <si>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</si>
  <si>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</si>
  <si>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</si>
  <si>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</si>
  <si>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</si>
  <si>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</si>
  <si>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</si>
  <si>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</si>
  <si>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</si>
  <si>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</si>
  <si>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</si>
  <si>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</si>
  <si>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</si>
  <si>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</si>
  <si>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</si>
  <si>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</si>
  <si>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</si>
  <si>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</si>
  <si>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</si>
  <si>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</si>
  <si>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</si>
  <si>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</si>
  <si>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</si>
  <si>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</si>
  <si>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</si>
  <si>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</si>
  <si>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</si>
  <si>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</si>
  <si>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</si>
  <si>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</si>
  <si>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</si>
  <si>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</si>
  <si>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</si>
  <si>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</si>
  <si>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</si>
  <si>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</si>
  <si>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</si>
  <si>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</si>
  <si>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</si>
  <si>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</si>
  <si>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</si>
  <si>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</si>
  <si>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</si>
  <si>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</si>
  <si>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</si>
  <si>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</si>
  <si>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</si>
  <si>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</si>
  <si>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</si>
  <si>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</si>
  <si>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</si>
  <si>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</si>
  <si>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</si>
  <si>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</si>
  <si>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</si>
  <si>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</si>
  <si>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</si>
  <si>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</si>
  <si>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</si>
  <si>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</si>
  <si>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</si>
  <si>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</si>
  <si>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</si>
  <si>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</si>
  <si>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</si>
  <si>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</si>
  <si>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</si>
  <si>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</si>
  <si>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</si>
  <si>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</si>
  <si>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</si>
  <si>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</si>
  <si>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</si>
  <si>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</si>
  <si>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</si>
  <si>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</si>
  <si>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</si>
  <si>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</si>
  <si>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</si>
  <si>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</si>
  <si>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</si>
  <si>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</si>
  <si>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</si>
  <si>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</si>
  <si>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</si>
  <si>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</si>
  <si>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</si>
  <si>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</si>
  <si>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</si>
  <si>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</si>
  <si>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</si>
  <si>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</si>
  <si>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</si>
  <si>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</si>
  <si>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</si>
  <si>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</si>
  <si>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</si>
  <si>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</si>
  <si>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</si>
  <si>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</si>
  <si>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</si>
  <si>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</si>
  <si>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</si>
  <si>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</si>
  <si>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</si>
  <si>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</si>
  <si>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</si>
  <si>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</si>
  <si>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</si>
  <si>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</si>
  <si>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</si>
  <si>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</si>
  <si>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</si>
  <si>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</si>
  <si>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</si>
  <si>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</si>
  <si>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</si>
  <si>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</si>
  <si>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</si>
  <si>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</si>
  <si>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</si>
  <si>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</si>
  <si>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</si>
  <si>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</si>
  <si>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</si>
  <si>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</si>
  <si>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</si>
  <si>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</si>
  <si>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</si>
  <si>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</si>
  <si>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</si>
  <si>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</si>
  <si>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</si>
  <si>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</si>
  <si>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</si>
  <si>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</si>
  <si>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</si>
  <si>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</si>
  <si>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</si>
  <si>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</si>
  <si>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</si>
  <si>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</si>
  <si>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</si>
  <si>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</si>
  <si>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</si>
  <si>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</si>
  <si>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</si>
  <si>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</si>
  <si>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</si>
  <si>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</si>
  <si>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</si>
  <si>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</si>
  <si>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</si>
  <si>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</si>
  <si>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</si>
  <si>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</si>
  <si>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</si>
  <si>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</si>
  <si>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</si>
  <si>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</si>
  <si>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</si>
  <si>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</si>
  <si>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</si>
  <si>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</si>
  <si>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</si>
  <si>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</si>
  <si>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</si>
  <si>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</si>
  <si>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</si>
  <si>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</si>
  <si>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</si>
  <si>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</si>
  <si>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</si>
  <si>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</si>
  <si>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</si>
  <si>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</si>
  <si>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</si>
  <si>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</si>
  <si>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</si>
  <si>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</si>
  <si>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</si>
  <si>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</si>
  <si>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</si>
  <si>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</si>
  <si>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</si>
  <si>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</si>
  <si>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</si>
  <si>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</si>
  <si>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</si>
  <si>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</si>
  <si>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</si>
  <si>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</si>
  <si>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</si>
  <si>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</si>
  <si>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</si>
  <si>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</si>
  <si>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</si>
  <si>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</si>
  <si>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</si>
  <si>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</si>
  <si>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</si>
  <si>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</si>
  <si>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</si>
  <si>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</si>
  <si>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</si>
  <si>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</si>
  <si>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</si>
  <si>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</si>
  <si>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</si>
  <si>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</si>
  <si>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</si>
  <si>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</si>
  <si>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</si>
  <si>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</si>
  <si>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</si>
  <si>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</si>
  <si>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</si>
  <si>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</si>
  <si>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</si>
  <si>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</si>
  <si>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</si>
  <si>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</si>
  <si>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</si>
  <si>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</si>
  <si>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</si>
  <si>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</si>
  <si>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</si>
  <si>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</si>
  <si>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</si>
  <si>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</si>
  <si>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</si>
  <si>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</si>
  <si>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</si>
  <si>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</si>
  <si>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</si>
  <si>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</si>
  <si>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</si>
  <si>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</si>
  <si>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</si>
  <si>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</si>
  <si>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</si>
  <si>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</si>
  <si>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</si>
  <si>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</si>
  <si>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</si>
  <si>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</si>
  <si>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</si>
  <si>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</si>
  <si>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</si>
  <si>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</si>
  <si>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</si>
  <si>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</si>
  <si>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</si>
  <si>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</si>
  <si>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</si>
  <si>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</si>
  <si>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</si>
  <si>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</si>
  <si>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</si>
  <si>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</si>
  <si>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</si>
  <si>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</si>
  <si>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</si>
  <si>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</si>
  <si>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</si>
  <si>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</si>
  <si>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</si>
  <si>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</si>
  <si>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</si>
  <si>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</si>
  <si>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</si>
  <si>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</si>
  <si>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</si>
  <si>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</si>
  <si>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</si>
  <si>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</si>
  <si>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</si>
  <si>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</si>
  <si>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</si>
  <si>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</si>
  <si>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</si>
  <si>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</si>
  <si>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</si>
  <si>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</si>
  <si>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</si>
  <si>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</si>
  <si>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</si>
  <si>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</si>
  <si>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</si>
  <si>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</si>
  <si>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</si>
  <si>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</si>
  <si>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</si>
  <si>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</si>
  <si>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</si>
  <si>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</si>
  <si>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</si>
  <si>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</si>
  <si>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</si>
  <si>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</si>
  <si>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</si>
  <si>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</si>
  <si>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</si>
  <si>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</si>
  <si>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</si>
  <si>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</si>
  <si>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</si>
  <si>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</si>
  <si>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</si>
  <si>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</si>
  <si>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</si>
  <si>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</si>
  <si>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</si>
  <si>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</si>
  <si>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</si>
  <si>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</si>
  <si>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</si>
  <si>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</si>
  <si>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</si>
  <si>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</si>
  <si>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</si>
  <si>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</si>
  <si>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</si>
  <si>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</si>
  <si>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</si>
  <si>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</si>
  <si>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</si>
  <si>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</si>
  <si>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</si>
  <si>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</si>
  <si>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</si>
  <si>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</si>
  <si>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</si>
  <si>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</si>
  <si>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</si>
  <si>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</si>
  <si>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</si>
  <si>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</si>
  <si>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</si>
  <si>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</si>
  <si>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</si>
  <si>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</si>
  <si>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</si>
  <si>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</si>
  <si>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</si>
  <si>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</si>
  <si>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</si>
  <si>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</si>
  <si>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</si>
  <si>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</si>
  <si>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</si>
  <si>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</si>
  <si>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</si>
  <si>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</si>
  <si>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</si>
  <si>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</si>
  <si>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</si>
  <si>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</si>
  <si>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</si>
  <si>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</si>
  <si>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</si>
  <si>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</si>
  <si>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</si>
  <si>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</si>
  <si>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</si>
  <si>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</si>
  <si>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</si>
  <si>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</si>
  <si>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</si>
  <si>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</si>
  <si>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</si>
  <si>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</si>
  <si>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</si>
  <si>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</si>
  <si>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</si>
  <si>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</si>
  <si>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</si>
  <si>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</si>
  <si>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</si>
  <si>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</si>
  <si>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</si>
  <si>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</si>
  <si>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</si>
  <si>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</si>
  <si>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</si>
  <si>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</si>
  <si>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</si>
  <si>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</si>
  <si>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</si>
  <si>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</si>
  <si>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</si>
  <si>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</si>
  <si>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</si>
  <si>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</si>
  <si>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</si>
  <si>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</si>
  <si>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</si>
  <si>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</si>
  <si>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</si>
  <si>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</si>
  <si>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</si>
  <si>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</si>
  <si>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</si>
  <si>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</si>
  <si>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</si>
  <si>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</si>
  <si>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</si>
  <si>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</si>
  <si>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</si>
  <si>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</si>
  <si>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</si>
  <si>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</si>
  <si>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</si>
  <si>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</si>
  <si>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</si>
  <si>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</si>
  <si>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</si>
  <si>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</si>
  <si>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</si>
  <si>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</si>
  <si>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</si>
  <si>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</si>
  <si>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</si>
  <si>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</si>
  <si>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</si>
  <si>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</si>
  <si>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</si>
  <si>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</si>
  <si>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</si>
  <si>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</si>
  <si>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</si>
  <si>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</si>
  <si>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</si>
  <si>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</si>
  <si>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</si>
  <si>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</si>
  <si>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</si>
  <si>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</si>
  <si>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</si>
  <si>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</si>
  <si>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</si>
  <si>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</si>
  <si>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</si>
  <si>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</si>
  <si>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</si>
  <si>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</si>
  <si>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</si>
  <si>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</si>
  <si>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</si>
  <si>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</si>
  <si>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</si>
  <si>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</si>
  <si>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</si>
  <si>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</si>
  <si>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</si>
  <si>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</si>
  <si>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</si>
  <si>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</si>
  <si>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</si>
  <si>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</si>
  <si>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</si>
  <si>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</si>
  <si>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</si>
  <si>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</si>
  <si>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</si>
  <si>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</si>
  <si>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</si>
  <si>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</si>
  <si>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</si>
  <si>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</si>
  <si>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</si>
  <si>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</si>
  <si>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</si>
  <si>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</si>
  <si>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</si>
  <si>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</si>
  <si>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</si>
  <si>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</si>
  <si>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</si>
  <si>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</si>
  <si>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</si>
  <si>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</si>
  <si>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</si>
  <si>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</si>
  <si>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</si>
  <si>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</si>
  <si>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</si>
  <si>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</si>
  <si>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</si>
  <si>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</si>
  <si>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</si>
  <si>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</si>
  <si>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</si>
  <si>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</si>
  <si>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</si>
  <si>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</si>
  <si>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</si>
  <si>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</si>
  <si>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</si>
  <si>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</si>
  <si>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</si>
  <si>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</si>
  <si>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</si>
  <si>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</si>
  <si>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</si>
  <si>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</si>
  <si>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</si>
  <si>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</si>
  <si>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</si>
  <si>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</si>
  <si>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</si>
  <si>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</si>
  <si>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</si>
  <si>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</si>
  <si>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</si>
  <si>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</si>
  <si>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</si>
  <si>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</si>
  <si>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</si>
  <si>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</si>
  <si>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</si>
  <si>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</si>
  <si>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</si>
  <si>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</si>
  <si>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</si>
  <si>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</si>
  <si>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</si>
  <si>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</si>
  <si>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</si>
  <si>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</si>
  <si>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</si>
  <si>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</si>
  <si>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</si>
  <si>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</si>
  <si>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</si>
  <si>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</si>
  <si>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</si>
  <si>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</si>
  <si>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</si>
  <si>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</si>
  <si>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</si>
  <si>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</si>
  <si>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</si>
  <si>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</si>
  <si>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</si>
  <si>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</si>
  <si>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</si>
  <si>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</si>
  <si>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</si>
  <si>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</si>
  <si>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</si>
  <si>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</si>
  <si>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</si>
  <si>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</si>
  <si>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</si>
  <si>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</si>
  <si>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</si>
  <si>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</si>
  <si>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</si>
  <si>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</si>
  <si>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</si>
  <si>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</si>
  <si>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</si>
  <si>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</si>
  <si>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</si>
  <si>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</si>
  <si>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</si>
  <si>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</si>
  <si>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</si>
  <si>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</si>
  <si>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</si>
  <si>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</si>
  <si>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</si>
  <si>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</si>
  <si>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</si>
  <si>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</si>
  <si>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</si>
  <si>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</si>
  <si>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</si>
  <si>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</si>
  <si>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</si>
  <si>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</si>
  <si>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</si>
  <si>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</si>
  <si>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</si>
  <si>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</si>
  <si>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</si>
  <si>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</si>
  <si>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</si>
  <si>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</si>
  <si>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</si>
  <si>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</si>
  <si>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</si>
  <si>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</si>
  <si>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</si>
  <si>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</si>
  <si>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</si>
  <si>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</si>
  <si>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</si>
  <si>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</si>
  <si>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</si>
  <si>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</si>
  <si>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</si>
  <si>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</si>
  <si>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</si>
  <si>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</si>
  <si>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</si>
  <si>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</si>
  <si>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</si>
  <si>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</si>
  <si>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</si>
  <si>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</si>
  <si>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</si>
  <si>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</si>
  <si>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</si>
  <si>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</si>
  <si>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</si>
  <si>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</si>
  <si>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</si>
  <si>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</si>
  <si>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</si>
  <si>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</si>
  <si>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</si>
  <si>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</si>
  <si>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</si>
  <si>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</si>
  <si>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</si>
  <si>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</si>
  <si>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</si>
  <si>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</si>
  <si>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</si>
  <si>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</si>
  <si>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</si>
  <si>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</si>
  <si>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</si>
  <si>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</si>
  <si>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</si>
  <si>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</si>
  <si>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</si>
  <si>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</si>
  <si>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</si>
  <si>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</si>
  <si>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</si>
  <si>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</si>
  <si>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</si>
  <si>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</si>
  <si>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</si>
  <si>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</si>
  <si>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</si>
  <si>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</si>
  <si>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</si>
  <si>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</si>
  <si>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</si>
  <si>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</si>
  <si>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</si>
  <si>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</si>
  <si>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</si>
  <si>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</si>
  <si>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</si>
  <si>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</si>
  <si>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</si>
  <si>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</si>
  <si>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</si>
  <si>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</si>
  <si>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</si>
  <si>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</si>
  <si>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</si>
  <si>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</si>
  <si>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</si>
  <si>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</si>
  <si>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</si>
  <si>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</si>
  <si>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</si>
  <si>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</si>
  <si>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</si>
  <si>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</si>
  <si>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</si>
  <si>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</si>
  <si>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</si>
  <si>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</si>
  <si>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</si>
  <si>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</si>
  <si>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</si>
  <si>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</si>
  <si>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</si>
  <si>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</si>
  <si>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</si>
  <si>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</si>
  <si>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</si>
  <si>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</si>
  <si>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</si>
  <si>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</si>
  <si>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</si>
  <si>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</si>
  <si>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</si>
  <si>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</si>
  <si>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</si>
  <si>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</si>
  <si>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</si>
  <si>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</si>
  <si>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</si>
  <si>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</si>
  <si>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</si>
  <si>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</si>
  <si>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</si>
  <si>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</si>
  <si>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</si>
  <si>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</si>
  <si>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</si>
  <si>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</si>
  <si>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</si>
  <si>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</si>
  <si>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</si>
  <si>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</si>
  <si>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</si>
  <si>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</si>
  <si>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</si>
  <si>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</si>
  <si>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</si>
  <si>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</si>
  <si>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</si>
  <si>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</si>
  <si>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</si>
  <si>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</si>
  <si>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</si>
  <si>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</si>
  <si>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</si>
  <si>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</si>
  <si>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</si>
  <si>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</si>
  <si>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</si>
  <si>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</si>
  <si>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</si>
  <si>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</si>
  <si>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</si>
  <si>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</si>
  <si>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</si>
  <si>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</si>
  <si>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</si>
  <si>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</si>
  <si>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</si>
  <si>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</si>
  <si>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</si>
  <si>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</si>
  <si>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</si>
  <si>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</si>
  <si>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</si>
  <si>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</si>
  <si>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</si>
  <si>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</si>
  <si>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</si>
  <si>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</si>
  <si>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</si>
  <si>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</si>
  <si>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</si>
  <si>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</si>
  <si>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</si>
  <si>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</si>
  <si>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</si>
  <si>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</si>
  <si>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</si>
  <si>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</si>
  <si>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</si>
  <si>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</si>
  <si>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</si>
  <si>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</si>
  <si>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</si>
  <si>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</si>
  <si>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</si>
  <si>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</si>
  <si>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</si>
  <si>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</si>
  <si>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</si>
  <si>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</si>
  <si>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</si>
  <si>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</si>
  <si>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</si>
  <si>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</si>
  <si>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</si>
  <si>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</si>
  <si>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</si>
  <si>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</si>
  <si>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</si>
  <si>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</si>
  <si>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</si>
  <si>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</si>
  <si>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</si>
  <si>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</si>
  <si>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</si>
  <si>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</si>
  <si>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</si>
  <si>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</si>
  <si>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</si>
  <si>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</si>
  <si>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</si>
  <si>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</si>
  <si>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</si>
  <si>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</si>
  <si>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</si>
  <si>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</si>
  <si>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</si>
  <si>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</si>
  <si>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</si>
  <si>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</si>
  <si>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</si>
  <si>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</si>
  <si>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</si>
  <si>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</si>
  <si>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</si>
  <si>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</si>
  <si>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</si>
  <si>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</si>
  <si>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</si>
  <si>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</si>
  <si>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</si>
  <si>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</si>
  <si>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</si>
  <si>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</si>
  <si>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</si>
  <si>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</si>
  <si>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</si>
  <si>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</si>
  <si>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</si>
  <si>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</si>
  <si>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</si>
  <si>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</si>
  <si>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</si>
  <si>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</si>
  <si>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</si>
  <si>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</si>
  <si>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</si>
  <si>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</si>
  <si>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</si>
  <si>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</si>
  <si>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</si>
  <si>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</si>
  <si>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</si>
  <si>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</si>
  <si>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</si>
  <si>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</si>
  <si>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</si>
  <si>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</si>
  <si>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</si>
  <si>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</si>
  <si>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</si>
  <si>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</si>
  <si>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</si>
  <si>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</si>
  <si>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</si>
  <si>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</si>
  <si>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</si>
  <si>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</si>
  <si>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</si>
  <si>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</si>
  <si>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</si>
  <si>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</si>
  <si>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</si>
  <si>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</si>
  <si>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</si>
  <si>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</si>
  <si>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</si>
  <si>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</si>
  <si>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</si>
  <si>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</si>
  <si>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</si>
  <si>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</si>
  <si>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</si>
  <si>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</si>
  <si>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</si>
  <si>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</si>
  <si>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</si>
  <si>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</si>
  <si>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</si>
  <si>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</si>
  <si>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</si>
  <si>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</si>
  <si>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</si>
  <si>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</si>
  <si>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</si>
  <si>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</si>
  <si>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</si>
  <si>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</si>
  <si>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</si>
  <si>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</si>
  <si>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</si>
  <si>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</si>
  <si>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</si>
  <si>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</si>
  <si>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</si>
  <si>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</si>
  <si>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</si>
  <si>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</si>
  <si>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</si>
  <si>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</si>
  <si>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</si>
  <si>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</si>
  <si>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</si>
  <si>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</si>
  <si>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</si>
  <si>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</si>
  <si>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</si>
  <si>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</si>
  <si>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</si>
  <si>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</si>
  <si>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</si>
  <si>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</si>
  <si>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</si>
  <si>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</si>
  <si>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</si>
  <si>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</si>
  <si>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</si>
  <si>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</si>
  <si>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</si>
  <si>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</si>
  <si>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</si>
  <si>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</si>
  <si>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</si>
  <si>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</si>
  <si>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</si>
  <si>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</si>
  <si>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</si>
  <si>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</si>
  <si>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</si>
  <si>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</si>
  <si>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</si>
  <si>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</si>
  <si>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</si>
  <si>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</si>
  <si>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</si>
  <si>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</si>
  <si>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</si>
  <si>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</si>
  <si>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</si>
  <si>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</si>
  <si>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</si>
  <si>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</si>
  <si>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</si>
  <si>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</si>
  <si>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</si>
  <si>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</si>
  <si>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</si>
  <si>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</si>
  <si>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</si>
  <si>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</si>
  <si>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</si>
  <si>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</si>
  <si>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</si>
  <si>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</si>
  <si>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</si>
  <si>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</si>
  <si>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</si>
  <si>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</si>
  <si>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</si>
  <si>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</si>
  <si>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</si>
  <si>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</si>
  <si>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</si>
  <si>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</si>
  <si>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</si>
  <si>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</si>
  <si>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</si>
  <si>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</si>
  <si>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</si>
  <si>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</si>
  <si>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</si>
  <si>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</si>
  <si>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</si>
  <si>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</si>
  <si>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</si>
  <si>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</si>
  <si>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</si>
  <si>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</si>
  <si>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</si>
  <si>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</si>
  <si>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</si>
  <si>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</si>
  <si>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</si>
  <si>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</si>
  <si>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</si>
  <si>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</si>
  <si>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</si>
  <si>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</si>
  <si>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</si>
  <si>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</si>
  <si>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</si>
  <si>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</si>
  <si>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</si>
  <si>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</si>
  <si>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</si>
  <si>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</si>
  <si>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</si>
  <si>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</si>
  <si>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</si>
  <si>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</si>
  <si>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</si>
  <si>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</si>
  <si>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</si>
  <si>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</si>
  <si>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</si>
  <si>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</si>
  <si>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</si>
  <si>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</si>
  <si>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</si>
  <si>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</si>
  <si>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</si>
  <si>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</si>
  <si>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</si>
  <si>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</si>
  <si>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</si>
  <si>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</si>
  <si>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</si>
  <si>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</si>
  <si>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</si>
  <si>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</si>
  <si>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</si>
  <si>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</si>
  <si>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</si>
  <si>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</si>
  <si>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</si>
  <si>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</si>
  <si>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</si>
  <si>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</si>
  <si>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</si>
  <si>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</si>
  <si>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</si>
  <si>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</si>
  <si>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</si>
  <si>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</si>
  <si>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</si>
  <si>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</si>
  <si>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</si>
  <si>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</si>
  <si>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</si>
  <si>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</si>
  <si>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</si>
  <si>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</si>
  <si>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</si>
  <si>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</si>
  <si>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</si>
  <si>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</si>
  <si>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</si>
  <si>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</si>
  <si>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</si>
  <si>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</si>
  <si>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</si>
  <si>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</si>
  <si>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</si>
  <si>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</si>
  <si>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</si>
  <si>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</si>
  <si>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</si>
  <si>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</si>
  <si>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</si>
  <si>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</si>
  <si>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</si>
  <si>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</si>
  <si>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</si>
  <si>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</si>
  <si>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</si>
  <si>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</si>
  <si>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</si>
  <si>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</si>
  <si>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</si>
  <si>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</si>
  <si>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</si>
  <si>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</si>
  <si>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</si>
  <si>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</si>
  <si>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</si>
  <si>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</si>
  <si>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</si>
  <si>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</si>
  <si>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</si>
  <si>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</si>
  <si>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</si>
  <si>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</si>
  <si>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</si>
  <si>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</si>
  <si>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</si>
  <si>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</si>
  <si>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</si>
  <si>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</si>
  <si>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</si>
  <si>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</si>
  <si>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</si>
  <si>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</si>
  <si>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</si>
  <si>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</si>
  <si>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</si>
  <si>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</si>
  <si>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</si>
  <si>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</si>
  <si>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</si>
  <si>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</si>
  <si>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</si>
  <si>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</si>
  <si>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</si>
  <si>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</si>
  <si>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</si>
  <si>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</si>
  <si>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</si>
  <si>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</si>
  <si>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</si>
  <si>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</si>
  <si>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</si>
  <si>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</si>
  <si>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</si>
  <si>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</si>
  <si>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</si>
  <si>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</si>
  <si>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</si>
  <si>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</si>
  <si>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</si>
  <si>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</si>
  <si>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</si>
  <si>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</si>
  <si>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</si>
  <si>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</si>
  <si>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</si>
  <si>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</si>
  <si>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</si>
  <si>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</si>
  <si>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</si>
  <si>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</si>
  <si>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</si>
  <si>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</si>
  <si>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</si>
  <si>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</si>
  <si>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</si>
  <si>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</si>
  <si>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</si>
  <si>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</si>
  <si>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</si>
  <si>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</si>
  <si>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</si>
  <si>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</si>
  <si>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</si>
  <si>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</si>
  <si>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</si>
  <si>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</si>
  <si>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</si>
  <si>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</si>
  <si>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</si>
  <si>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</si>
  <si>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</si>
  <si>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</si>
  <si>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</si>
  <si>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</si>
  <si>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</si>
  <si>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</si>
  <si>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</si>
  <si>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</si>
  <si>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</si>
  <si>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</si>
  <si>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</si>
  <si>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</si>
  <si>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</si>
  <si>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</si>
  <si>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</si>
  <si>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</si>
  <si>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</si>
  <si>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</si>
  <si>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</si>
  <si>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</si>
  <si>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</si>
  <si>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</si>
  <si>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</si>
  <si>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</si>
  <si>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</si>
  <si>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</si>
  <si>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</si>
  <si>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</si>
  <si>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</si>
  <si>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</si>
  <si>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</si>
  <si>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</si>
  <si>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</si>
  <si>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</si>
  <si>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</si>
  <si>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</si>
  <si>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</si>
  <si>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</si>
  <si>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</si>
  <si>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</si>
  <si>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</si>
  <si>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</si>
  <si>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</si>
  <si>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</si>
  <si>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</si>
  <si>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</si>
  <si>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</si>
  <si>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</si>
  <si>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</si>
  <si>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</si>
  <si>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</si>
  <si>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</si>
  <si>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</si>
  <si>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</si>
  <si>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</si>
  <si>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</si>
  <si>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</si>
  <si>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</si>
  <si>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</si>
  <si>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</si>
  <si>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</si>
  <si>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</si>
  <si>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</si>
  <si>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</si>
  <si>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</si>
  <si>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</si>
  <si>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</si>
  <si>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</si>
  <si>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</si>
  <si>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</si>
  <si>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</si>
  <si>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</si>
  <si>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</si>
  <si>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</si>
  <si>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</si>
  <si>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</si>
  <si>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</si>
  <si>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</si>
  <si>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</si>
  <si>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</si>
  <si>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</si>
  <si>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</si>
  <si>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</si>
  <si>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</si>
  <si>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</si>
  <si>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</si>
  <si>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</si>
  <si>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</si>
  <si>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</si>
  <si>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</si>
  <si>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</si>
  <si>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</si>
  <si>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</si>
  <si>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</si>
  <si>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</si>
  <si>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</si>
  <si>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</si>
  <si>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</si>
  <si>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</si>
  <si>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</si>
  <si>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</si>
  <si>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</si>
  <si>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</si>
  <si>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</si>
  <si>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</si>
  <si>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</si>
  <si>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</si>
  <si>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</si>
  <si>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</si>
  <si>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</si>
  <si>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</si>
  <si>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</si>
  <si>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</si>
  <si>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</si>
  <si>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</si>
  <si>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</si>
  <si>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</si>
  <si>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</si>
  <si>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</si>
  <si>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</si>
  <si>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</si>
  <si>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</si>
  <si>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</si>
  <si>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</si>
  <si>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</si>
  <si>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</si>
  <si>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</si>
  <si>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</si>
  <si>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</si>
  <si>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</si>
  <si>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</si>
  <si>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</si>
  <si>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</si>
  <si>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</si>
  <si>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</si>
  <si>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</si>
  <si>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</si>
  <si>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</si>
  <si>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</si>
  <si>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</si>
  <si>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</si>
  <si>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</si>
  <si>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</si>
  <si>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</si>
  <si>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</si>
  <si>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</si>
  <si>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</si>
  <si>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</si>
  <si>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</si>
  <si>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</si>
  <si>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</si>
  <si>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</si>
  <si>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</si>
  <si>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</si>
  <si>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</si>
  <si>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</si>
  <si>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</si>
  <si>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</si>
  <si>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</si>
  <si>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</si>
  <si>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</si>
  <si>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</si>
  <si>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</si>
  <si>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</si>
  <si>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</si>
  <si>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</si>
  <si>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</si>
  <si>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</si>
  <si>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</si>
  <si>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</si>
  <si>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</si>
  <si>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</si>
  <si>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</si>
  <si>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</si>
  <si>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</si>
  <si>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</si>
  <si>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</si>
  <si>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</si>
  <si>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</si>
  <si>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</si>
  <si>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</si>
  <si>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</si>
  <si>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</si>
  <si>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</si>
  <si>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</si>
  <si>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</si>
  <si>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</si>
  <si>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</si>
  <si>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</si>
  <si>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</si>
  <si>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</si>
  <si>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</si>
  <si>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</si>
  <si>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</si>
  <si>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</si>
  <si>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</si>
  <si>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</si>
  <si>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</si>
  <si>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</si>
  <si>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</si>
  <si>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</si>
  <si>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</si>
  <si>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</si>
  <si>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</si>
  <si>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</si>
  <si>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</si>
  <si>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</si>
  <si>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</si>
  <si>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</si>
  <si>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</si>
  <si>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</si>
  <si>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</si>
  <si>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</si>
  <si>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</si>
  <si>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</si>
  <si>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</si>
  <si>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</si>
  <si>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</si>
  <si>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</si>
  <si>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</si>
  <si>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</si>
  <si>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</si>
  <si>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</si>
  <si>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</si>
  <si>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</si>
  <si>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</si>
  <si>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</si>
  <si>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</si>
  <si>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</si>
  <si>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</si>
  <si>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</si>
  <si>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</si>
  <si>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</si>
  <si>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</si>
  <si>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</si>
  <si>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</si>
  <si>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</si>
  <si>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</si>
  <si>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</si>
  <si>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</si>
  <si>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</si>
  <si>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</si>
  <si>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</si>
  <si>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</si>
  <si>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</si>
  <si>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</si>
  <si>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</si>
  <si>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</si>
  <si>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</si>
  <si>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</si>
  <si>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</si>
  <si>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</si>
  <si>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</si>
  <si>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</si>
  <si>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</si>
  <si>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</si>
  <si>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</si>
  <si>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</si>
  <si>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</si>
  <si>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</si>
  <si>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</si>
  <si>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</si>
  <si>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</si>
  <si>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</si>
  <si>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</si>
  <si>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</si>
  <si>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</si>
  <si>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</si>
  <si>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</si>
  <si>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</si>
  <si>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</si>
  <si>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</si>
  <si>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</si>
  <si>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</si>
  <si>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</si>
  <si>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</si>
  <si>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</si>
  <si>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</si>
  <si>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</si>
  <si>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</si>
  <si>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</si>
  <si>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</si>
  <si>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</si>
  <si>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</si>
  <si>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</si>
  <si>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</si>
  <si>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</si>
  <si>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</si>
  <si>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</si>
  <si>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</si>
  <si>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</si>
  <si>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</si>
  <si>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</si>
  <si>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</si>
  <si>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</si>
  <si>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</si>
  <si>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</si>
  <si>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</si>
  <si>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</si>
  <si>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</si>
  <si>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</si>
  <si>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</si>
  <si>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</si>
  <si>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</si>
  <si>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</si>
  <si>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</si>
  <si>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</si>
  <si>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</si>
  <si>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</si>
  <si>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</si>
  <si>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</si>
  <si>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</si>
  <si>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</si>
  <si>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</si>
  <si>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</si>
  <si>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</si>
  <si>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</si>
  <si>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</si>
  <si>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</si>
  <si>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</si>
  <si>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</si>
  <si>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</si>
  <si>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</si>
  <si>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</si>
  <si>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</si>
  <si>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</si>
  <si>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</si>
  <si>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</si>
  <si>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</si>
  <si>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</si>
  <si>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</si>
  <si>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</si>
  <si>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</si>
  <si>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</si>
  <si>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</si>
  <si>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</si>
  <si>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</si>
  <si>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</si>
  <si>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</si>
  <si>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</si>
  <si>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</si>
  <si>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</si>
  <si>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</si>
  <si>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</si>
  <si>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</si>
  <si>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</si>
  <si>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</si>
  <si>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</si>
  <si>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</si>
  <si>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</si>
  <si>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</si>
  <si>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</si>
  <si>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</si>
  <si>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</si>
  <si>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</si>
  <si>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</si>
  <si>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</si>
  <si>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</si>
  <si>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</si>
  <si>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</si>
  <si>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</si>
  <si>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</si>
  <si>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</si>
  <si>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</si>
  <si>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</si>
  <si>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</si>
  <si>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</si>
  <si>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</si>
  <si>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</si>
  <si>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</si>
  <si>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</si>
  <si>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</si>
  <si>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</si>
  <si>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</si>
  <si>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</si>
  <si>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</si>
  <si>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</si>
  <si>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</si>
  <si>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</si>
  <si>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</si>
  <si>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</si>
  <si>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</si>
  <si>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</si>
  <si>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</si>
  <si>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</si>
  <si>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</si>
  <si>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</si>
  <si>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</si>
  <si>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</si>
  <si>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</si>
  <si>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</si>
  <si>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</si>
  <si>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</si>
  <si>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</si>
  <si>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</si>
  <si>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</si>
  <si>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</si>
  <si>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</si>
  <si>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</si>
  <si>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</si>
  <si>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</si>
  <si>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</si>
  <si>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</si>
  <si>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</si>
  <si>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</si>
  <si>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</si>
  <si>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</si>
  <si>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</si>
  <si>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</si>
  <si>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</si>
  <si>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</si>
  <si>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</si>
  <si>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</si>
  <si>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</si>
  <si>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</si>
  <si>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</si>
  <si>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</si>
  <si>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</si>
  <si>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</si>
  <si>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</si>
  <si>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</si>
  <si>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</si>
  <si>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</si>
  <si>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</si>
  <si>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</si>
  <si>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</si>
  <si>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</si>
  <si>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</si>
  <si>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</si>
  <si>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</si>
  <si>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</si>
  <si>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</si>
  <si>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</si>
  <si>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</si>
  <si>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</si>
  <si>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</si>
  <si>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</si>
  <si>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</si>
  <si>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</si>
  <si>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</si>
  <si>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</si>
  <si>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</si>
  <si>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</si>
  <si>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</si>
  <si>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</si>
  <si>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</si>
  <si>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</si>
  <si>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</si>
  <si>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</si>
  <si>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</si>
  <si>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</si>
  <si>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</si>
  <si>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</si>
  <si>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</si>
  <si>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</si>
  <si>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</si>
  <si>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</si>
  <si>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</si>
  <si>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</si>
  <si>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</si>
  <si>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</si>
  <si>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</si>
  <si>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</si>
  <si>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</si>
  <si>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</si>
  <si>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</si>
  <si>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</si>
  <si>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</si>
  <si>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</si>
  <si>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</si>
  <si>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</si>
  <si>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</si>
  <si>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</si>
  <si>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</si>
  <si>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</si>
  <si>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</si>
  <si>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</si>
  <si>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</si>
  <si>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</si>
  <si>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</si>
  <si>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</si>
  <si>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</si>
  <si>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</si>
  <si>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</si>
  <si>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</si>
  <si>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</si>
  <si>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</si>
  <si>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</si>
  <si>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</si>
  <si>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</si>
  <si>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</si>
  <si>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</si>
  <si>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</si>
  <si>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</si>
  <si>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</si>
  <si>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</si>
  <si>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</si>
  <si>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</si>
  <si>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</si>
  <si>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</si>
  <si>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</si>
  <si>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</si>
  <si>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</si>
  <si>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</si>
  <si>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</si>
  <si>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</si>
  <si>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</si>
  <si>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</si>
  <si>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</si>
  <si>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</si>
  <si>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</si>
  <si>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</si>
  <si>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</si>
  <si>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</si>
  <si>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</si>
  <si>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</si>
  <si>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</si>
  <si>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</si>
  <si>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</si>
  <si>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</si>
  <si>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</si>
  <si>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</si>
  <si>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</si>
  <si>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</si>
  <si>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</si>
  <si>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</si>
  <si>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</si>
  <si>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</si>
  <si>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</si>
  <si>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</si>
  <si>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</si>
  <si>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</si>
  <si>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</si>
  <si>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</si>
  <si>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</si>
  <si>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</si>
  <si>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</si>
  <si>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</si>
  <si>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</si>
  <si>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</si>
  <si>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</si>
  <si>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</si>
  <si>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</si>
  <si>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</si>
  <si>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</si>
  <si>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</si>
  <si>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</si>
  <si>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</si>
  <si>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</si>
  <si>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</si>
  <si>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</si>
  <si>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</si>
  <si>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</si>
  <si>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</si>
  <si>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</si>
  <si>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</si>
  <si>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</si>
  <si>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</si>
  <si>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</si>
  <si>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</si>
  <si>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</si>
  <si>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</si>
  <si>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</si>
  <si>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</si>
  <si>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</si>
  <si>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</si>
  <si>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</si>
  <si>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</si>
  <si>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</si>
  <si>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</si>
  <si>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</si>
  <si>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</si>
  <si>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</si>
  <si>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</si>
  <si>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</si>
  <si>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</si>
  <si>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</si>
  <si>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</si>
  <si>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</si>
  <si>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</si>
  <si>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</si>
  <si>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</si>
  <si>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</si>
  <si>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</si>
  <si>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</si>
  <si>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</si>
  <si>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</si>
  <si>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</si>
  <si>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</si>
  <si>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</si>
  <si>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</si>
  <si>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</si>
  <si>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</si>
  <si>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</si>
  <si>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</si>
  <si>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</si>
  <si>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</si>
  <si>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</si>
  <si>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</si>
  <si>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</si>
  <si>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</si>
  <si>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</si>
  <si>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</si>
  <si>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</si>
  <si>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</si>
  <si>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</si>
  <si>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</si>
  <si>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</si>
  <si>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</si>
  <si>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</si>
  <si>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</si>
  <si>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</si>
  <si>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</si>
  <si>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</si>
  <si>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</si>
  <si>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</si>
  <si>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</si>
  <si>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</si>
  <si>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</si>
  <si>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</si>
  <si>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</si>
  <si>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</si>
  <si>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</si>
  <si>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</si>
  <si>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</si>
  <si>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</si>
  <si>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</si>
  <si>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</si>
  <si>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</si>
  <si>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</si>
  <si>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</si>
  <si>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</si>
  <si>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</si>
  <si>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</si>
  <si>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</si>
  <si>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</si>
  <si>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</si>
  <si>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</si>
  <si>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</si>
  <si>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</si>
  <si>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</si>
  <si>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</si>
  <si>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</si>
  <si>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</si>
  <si>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</si>
  <si>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</si>
  <si>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</si>
  <si>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</si>
  <si>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</si>
  <si>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</si>
  <si>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</si>
  <si>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</si>
  <si>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</si>
  <si>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</si>
  <si>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</si>
  <si>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</si>
  <si>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</si>
  <si>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</si>
  <si>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</si>
  <si>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</si>
  <si>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</si>
  <si>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</si>
  <si>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</si>
  <si>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</si>
  <si>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</si>
  <si>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</si>
  <si>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</si>
  <si>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</si>
  <si>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</si>
  <si>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</si>
  <si>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</si>
  <si>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</si>
  <si>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</si>
  <si>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</si>
  <si>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</si>
  <si>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</si>
  <si>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</si>
  <si>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</si>
  <si>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</si>
  <si>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</si>
  <si>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</si>
  <si>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</si>
  <si>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</si>
  <si>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</si>
  <si>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</si>
  <si>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</si>
  <si>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</si>
  <si>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</si>
  <si>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</si>
  <si>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</si>
  <si>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</si>
  <si>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</si>
  <si>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</si>
  <si>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</si>
  <si>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</si>
  <si>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</si>
  <si>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</si>
  <si>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</si>
  <si>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</si>
  <si>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</si>
  <si>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</si>
  <si>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</si>
  <si>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</si>
  <si>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</si>
  <si>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</si>
  <si>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</si>
  <si>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</si>
  <si>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</si>
  <si>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</si>
  <si>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</si>
  <si>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</si>
  <si>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</si>
  <si>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</si>
  <si>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</si>
  <si>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</si>
  <si>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</si>
  <si>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</si>
  <si>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</si>
  <si>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</si>
  <si>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</si>
  <si>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</si>
  <si>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</si>
  <si>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</si>
  <si>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</si>
  <si>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</si>
  <si>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</si>
  <si>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</si>
  <si>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</si>
  <si>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</si>
  <si>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</si>
  <si>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</si>
  <si>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</si>
  <si>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</si>
  <si>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</si>
  <si>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</si>
  <si>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</si>
  <si>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</si>
  <si>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</si>
  <si>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</si>
  <si>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</si>
  <si>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</si>
  <si>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</si>
  <si>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</si>
  <si>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</si>
  <si>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</si>
  <si>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</si>
  <si>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</si>
  <si>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</si>
  <si>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</si>
  <si>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</si>
  <si>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</si>
  <si>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</si>
  <si>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</si>
  <si>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</si>
  <si>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</si>
  <si>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</si>
  <si>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</si>
  <si>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</si>
  <si>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</si>
  <si>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</si>
  <si>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</si>
  <si>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</si>
  <si>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</si>
  <si>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</si>
  <si>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</si>
  <si>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</si>
  <si>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</si>
  <si>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</si>
  <si>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</si>
  <si>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</si>
  <si>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</si>
  <si>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</si>
  <si>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</si>
  <si>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</si>
  <si>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</si>
  <si>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</si>
  <si>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</si>
  <si>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</si>
  <si>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</si>
  <si>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</si>
  <si>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</si>
  <si>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</si>
  <si>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</si>
  <si>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</si>
  <si>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</si>
  <si>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</si>
  <si>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</si>
  <si>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</si>
  <si>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</si>
  <si>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</si>
  <si>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</si>
  <si>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</si>
  <si>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</si>
  <si>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</si>
  <si>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</si>
  <si>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</si>
  <si>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</si>
  <si>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</si>
  <si>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</si>
  <si>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</si>
  <si>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</si>
  <si>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</si>
  <si>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</si>
  <si>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</si>
  <si>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</si>
  <si>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</si>
  <si>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</si>
  <si>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</si>
  <si>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</si>
  <si>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</si>
  <si>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</si>
  <si>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</si>
  <si>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</si>
  <si>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</si>
  <si>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</si>
  <si>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</si>
  <si>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</si>
  <si>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</si>
  <si>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</si>
  <si>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</si>
  <si>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</si>
  <si>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</si>
  <si>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</si>
  <si>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</si>
  <si>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</si>
  <si>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</si>
  <si>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</si>
  <si>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</si>
  <si>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</si>
  <si>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</si>
  <si>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</si>
  <si>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</si>
  <si>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</si>
  <si>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</si>
  <si>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</si>
  <si>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</si>
  <si>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</si>
  <si>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</si>
  <si>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</si>
  <si>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</si>
  <si>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</si>
  <si>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</si>
  <si>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</si>
  <si>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</si>
  <si>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</si>
  <si>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</si>
  <si>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</si>
  <si>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</si>
  <si>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</si>
  <si>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</si>
  <si>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</si>
  <si>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</si>
  <si>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</si>
  <si>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</si>
  <si>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</si>
  <si>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</si>
  <si>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</si>
  <si>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</si>
  <si>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</si>
  <si>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</si>
  <si>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</si>
  <si>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</si>
  <si>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</si>
  <si>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</si>
  <si>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</si>
  <si>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</si>
  <si>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</si>
  <si>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</si>
  <si>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</si>
  <si>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</si>
  <si>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</si>
  <si>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</si>
  <si>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</si>
  <si>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</si>
  <si>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</si>
  <si>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</si>
  <si>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</si>
  <si>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</si>
  <si>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</si>
  <si>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</si>
  <si>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</si>
  <si>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</si>
  <si>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</si>
  <si>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</si>
  <si>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</si>
  <si>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</si>
  <si>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</si>
  <si>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</si>
  <si>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</si>
  <si>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</si>
  <si>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</si>
  <si>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</si>
  <si>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</si>
  <si>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</si>
  <si>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</si>
  <si>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</si>
  <si>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</si>
  <si>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</si>
  <si>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</si>
  <si>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</si>
  <si>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</si>
  <si>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</si>
  <si>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</si>
  <si>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</si>
  <si>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</si>
  <si>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</si>
  <si>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</si>
  <si>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</si>
  <si>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</si>
  <si>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</si>
  <si>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</si>
  <si>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</si>
  <si>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</si>
  <si>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</si>
  <si>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</si>
  <si>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</si>
  <si>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</si>
  <si>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</si>
  <si>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</si>
  <si>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</si>
  <si>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</si>
  <si>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</si>
  <si>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</si>
  <si>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</si>
  <si>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</si>
  <si>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</si>
  <si>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</si>
  <si>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</si>
  <si>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</si>
  <si>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</si>
  <si>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</si>
  <si>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</si>
  <si>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</si>
  <si>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</si>
  <si>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</si>
  <si>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</si>
  <si>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</si>
  <si>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</si>
  <si>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</si>
  <si>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</si>
  <si>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</si>
  <si>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</si>
  <si>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</si>
  <si>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</si>
  <si>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</si>
  <si>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</si>
  <si>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</si>
  <si>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</si>
  <si>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</si>
  <si>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</si>
  <si>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</si>
  <si>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</si>
  <si>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</si>
  <si>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</si>
  <si>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</si>
  <si>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</si>
  <si>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</si>
  <si>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</si>
  <si>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</si>
  <si>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</si>
  <si>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</si>
  <si>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</si>
  <si>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</si>
  <si>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</si>
  <si>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</si>
  <si>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</si>
  <si>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</si>
  <si>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</si>
  <si>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</si>
  <si>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</si>
  <si>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</si>
  <si>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</si>
  <si>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</si>
  <si>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</si>
  <si>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</si>
  <si>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</si>
  <si>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</si>
  <si>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</si>
  <si>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</si>
  <si>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</si>
  <si>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</si>
  <si>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</si>
  <si>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</si>
  <si>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</si>
  <si>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</si>
  <si>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</si>
  <si>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</si>
  <si>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</si>
  <si>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</si>
  <si>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</si>
  <si>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</si>
  <si>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</si>
  <si>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</si>
  <si>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</si>
  <si>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</si>
  <si>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</si>
  <si>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</si>
  <si>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</si>
  <si>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</si>
  <si>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</si>
  <si>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</si>
  <si>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</si>
  <si>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</si>
  <si>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</si>
  <si>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</si>
  <si>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</si>
  <si>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</si>
  <si>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</si>
  <si>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</si>
  <si>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</si>
  <si>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</si>
  <si>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</si>
  <si>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</si>
  <si>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</si>
  <si>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</si>
  <si>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</si>
  <si>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</si>
  <si>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</si>
  <si>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</si>
  <si>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</si>
  <si>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</si>
  <si>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</si>
  <si>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</si>
  <si>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</si>
  <si>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</si>
  <si>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</si>
  <si>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</si>
  <si>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</si>
  <si>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</si>
  <si>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</si>
  <si>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</si>
  <si>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</si>
  <si>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</si>
  <si>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</si>
  <si>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</si>
  <si>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</si>
  <si>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</si>
  <si>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</si>
  <si>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</si>
  <si>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</si>
  <si>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</si>
  <si>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</si>
  <si>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</si>
  <si>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</si>
  <si>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</si>
  <si>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</si>
  <si>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</si>
  <si>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</si>
  <si>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</si>
  <si>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</si>
  <si>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</si>
  <si>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</si>
  <si>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</si>
  <si>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</si>
  <si>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</si>
  <si>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</si>
  <si>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</si>
  <si>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</si>
  <si>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</si>
  <si>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</si>
  <si>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</si>
  <si>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</si>
  <si>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</si>
  <si>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</si>
  <si>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</si>
  <si>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</si>
  <si>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</si>
  <si>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</si>
  <si>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</si>
  <si>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</si>
  <si>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</si>
  <si>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</si>
  <si>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</si>
  <si>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</si>
  <si>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</si>
  <si>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</si>
  <si>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</si>
  <si>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</si>
  <si>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</si>
  <si>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</si>
  <si>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</si>
  <si>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</si>
  <si>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</si>
  <si>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</si>
  <si>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</si>
  <si>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</si>
  <si>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</si>
  <si>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</si>
  <si>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</si>
  <si>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</si>
  <si>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</si>
  <si>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</si>
  <si>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</si>
  <si>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</si>
  <si>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</si>
  <si>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</si>
  <si>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</si>
  <si>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</si>
  <si>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</si>
  <si>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</si>
  <si>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</si>
  <si>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</si>
  <si>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</si>
  <si>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</si>
  <si>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</si>
  <si>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</si>
  <si>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</si>
  <si>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</si>
  <si>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</si>
  <si>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</si>
  <si>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</si>
  <si>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</si>
  <si>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</si>
  <si>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</si>
  <si>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</si>
  <si>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</si>
  <si>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</si>
  <si>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</si>
  <si>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</si>
  <si>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</si>
  <si>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</si>
  <si>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</si>
  <si>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</si>
  <si>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</si>
  <si>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</si>
  <si>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</si>
  <si>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</si>
  <si>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</si>
  <si>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</si>
  <si>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</si>
  <si>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</si>
  <si>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</si>
  <si>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</si>
  <si>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</si>
  <si>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</si>
  <si>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</si>
  <si>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</si>
  <si>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</si>
  <si>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</si>
  <si>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</si>
  <si>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</si>
  <si>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</si>
  <si>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</si>
  <si>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</si>
  <si>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</si>
  <si>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</si>
  <si>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</si>
  <si>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</si>
  <si>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</si>
  <si>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</si>
  <si>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</si>
  <si>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</si>
  <si>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</si>
  <si>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</si>
  <si>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</si>
  <si>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</si>
  <si>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</si>
  <si>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</si>
  <si>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</si>
  <si>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</si>
  <si>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</si>
  <si>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</si>
  <si>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</si>
  <si>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</si>
  <si>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</si>
  <si>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</si>
  <si>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</si>
  <si>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</si>
  <si>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</si>
  <si>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</si>
  <si>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</si>
  <si>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</si>
  <si>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</si>
  <si>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</si>
  <si>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</si>
  <si>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</si>
  <si>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</si>
  <si>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</si>
  <si>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</si>
  <si>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</si>
  <si>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</si>
  <si>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</si>
  <si>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</si>
  <si>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</si>
  <si>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</si>
  <si>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</si>
  <si>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</si>
  <si>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</si>
  <si>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</si>
  <si>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</si>
  <si>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</si>
  <si>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</si>
  <si>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</si>
  <si>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</si>
  <si>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</si>
  <si>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</si>
  <si>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</si>
  <si>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</si>
  <si>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</si>
  <si>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</si>
  <si>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</si>
  <si>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</si>
  <si>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</si>
  <si>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</si>
  <si>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</si>
  <si>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</si>
  <si>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</si>
  <si>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</si>
  <si>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</si>
  <si>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</si>
  <si>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</si>
  <si>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</si>
  <si>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</si>
  <si>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</si>
  <si>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</si>
  <si>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</si>
  <si>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</si>
  <si>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</si>
  <si>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</si>
  <si>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</si>
  <si>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</si>
  <si>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</si>
  <si>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</si>
  <si>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</si>
  <si>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</si>
  <si>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</si>
  <si>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</si>
  <si>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</si>
  <si>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</si>
  <si>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</si>
  <si>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</si>
  <si>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</si>
  <si>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</si>
  <si>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</si>
  <si>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</si>
  <si>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</si>
  <si>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</si>
  <si>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</si>
  <si>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</si>
  <si>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</si>
  <si>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</si>
  <si>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</si>
  <si>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</si>
  <si>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</si>
  <si>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</si>
  <si>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</si>
  <si>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</si>
  <si>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</si>
  <si>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</si>
  <si>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</si>
  <si>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</si>
  <si>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</si>
  <si>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</si>
  <si>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</si>
  <si>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</si>
  <si>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</si>
  <si>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</si>
  <si>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</si>
  <si>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</si>
  <si>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</si>
  <si>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</si>
  <si>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</si>
  <si>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</si>
  <si>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</si>
  <si>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</si>
  <si>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</si>
  <si>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</si>
  <si>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</si>
  <si>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</si>
  <si>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</si>
  <si>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</si>
  <si>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</si>
  <si>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</si>
  <si>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</si>
  <si>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</si>
  <si>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</si>
  <si>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</si>
  <si>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</si>
  <si>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</si>
  <si>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</si>
  <si>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</si>
  <si>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</si>
  <si>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</si>
  <si>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</si>
  <si>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</si>
  <si>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</si>
  <si>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</si>
  <si>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</si>
  <si>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</si>
  <si>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</si>
  <si>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</si>
  <si>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</si>
  <si>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</si>
  <si>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</si>
  <si>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</si>
  <si>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</si>
  <si>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</si>
  <si>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</si>
  <si>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</si>
  <si>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</si>
  <si>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</si>
  <si>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</si>
  <si>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</si>
  <si>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</si>
  <si>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</si>
  <si>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</si>
  <si>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</si>
  <si>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</si>
  <si>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</si>
  <si>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</si>
  <si>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</si>
  <si>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</si>
  <si>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</si>
  <si>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</si>
  <si>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</si>
  <si>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</si>
  <si>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</si>
  <si>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</si>
  <si>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</si>
  <si>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</si>
  <si>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</si>
  <si>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</si>
  <si>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</si>
  <si>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</si>
  <si>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</si>
  <si>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</si>
  <si>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</si>
  <si>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</si>
  <si>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</si>
  <si>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</si>
  <si>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</si>
  <si>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</si>
  <si>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</si>
  <si>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</si>
  <si>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</si>
  <si>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</si>
  <si>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</si>
  <si>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</si>
  <si>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</si>
  <si>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</si>
  <si>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</si>
  <si>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</si>
  <si>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</si>
  <si>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</si>
  <si>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</si>
  <si>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</si>
  <si>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</si>
  <si>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</si>
  <si>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</si>
  <si>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</si>
  <si>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</si>
  <si>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</si>
  <si>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</si>
  <si>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</si>
  <si>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</si>
  <si>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</si>
  <si>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</si>
  <si>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</si>
  <si>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</si>
  <si>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</si>
  <si>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</si>
  <si>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</si>
  <si>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</si>
  <si>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</si>
  <si>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</si>
  <si>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</si>
  <si>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</si>
  <si>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</si>
  <si>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</si>
  <si>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</si>
  <si>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</si>
  <si>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</si>
  <si>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</si>
  <si>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</si>
  <si>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</si>
  <si>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</si>
  <si>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</si>
  <si>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</si>
  <si>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</si>
  <si>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</si>
  <si>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</si>
  <si>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</si>
  <si>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</si>
  <si>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</si>
  <si>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</si>
  <si>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</si>
  <si>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</si>
  <si>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</si>
  <si>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</si>
  <si>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</si>
  <si>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</si>
  <si>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</si>
  <si>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</si>
  <si>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</si>
  <si>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</si>
  <si>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</si>
  <si>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</si>
  <si>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</si>
  <si>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</si>
  <si>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</si>
  <si>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</si>
  <si>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</si>
  <si>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</si>
  <si>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</si>
  <si>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</si>
  <si>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</si>
  <si>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</si>
  <si>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</si>
  <si>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</si>
  <si>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</si>
  <si>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</si>
  <si>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</si>
  <si>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</si>
  <si>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</si>
  <si>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</si>
  <si>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</si>
  <si>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</si>
  <si>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</si>
  <si>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</si>
  <si>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</si>
  <si>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</si>
  <si>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</si>
  <si>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</si>
  <si>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</si>
  <si>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</si>
  <si>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</si>
  <si>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</si>
  <si>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</si>
  <si>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</si>
  <si>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</si>
  <si>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</si>
  <si>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</si>
  <si>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</si>
  <si>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</si>
  <si>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</si>
  <si>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</si>
  <si>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</si>
  <si>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</si>
  <si>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</si>
  <si>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</si>
  <si>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</si>
  <si>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</si>
  <si>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</si>
  <si>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</si>
  <si>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</si>
  <si>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</si>
  <si>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</si>
  <si>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</si>
  <si>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</si>
  <si>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</si>
  <si>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</si>
  <si>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</si>
  <si>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</si>
  <si>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</si>
  <si>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</si>
  <si>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</si>
  <si>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</si>
  <si>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</si>
  <si>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</si>
  <si>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</si>
  <si>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</si>
  <si>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</si>
  <si>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</si>
  <si>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</si>
  <si>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</si>
  <si>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</si>
  <si>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</si>
  <si>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</si>
  <si>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</si>
  <si>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</si>
  <si>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</si>
  <si>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</si>
  <si>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</si>
  <si>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</si>
  <si>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</si>
  <si>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</si>
  <si>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</si>
  <si>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</si>
  <si>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</si>
  <si>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</si>
  <si>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</si>
  <si>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</si>
  <si>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</si>
  <si>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</si>
  <si>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</si>
  <si>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</si>
  <si>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</si>
  <si>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</si>
  <si>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</si>
  <si>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</si>
  <si>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</si>
  <si>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</si>
  <si>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</si>
  <si>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</si>
  <si>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</si>
  <si>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</si>
  <si>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</si>
  <si>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</si>
  <si>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</si>
  <si>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</si>
  <si>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</si>
  <si>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</si>
  <si>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</si>
  <si>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</si>
  <si>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</si>
  <si>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</si>
  <si>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</si>
  <si>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</si>
  <si>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</si>
  <si>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</si>
  <si>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</si>
  <si>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</si>
  <si>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</si>
  <si>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</si>
  <si>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</si>
  <si>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</si>
  <si>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</si>
  <si>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</si>
  <si>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</si>
  <si>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</si>
  <si>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</si>
  <si>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</si>
  <si>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</si>
  <si>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</si>
  <si>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</si>
  <si>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</si>
  <si>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</si>
  <si>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</si>
  <si>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</si>
  <si>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</si>
  <si>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</si>
  <si>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</si>
  <si>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</si>
  <si>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</si>
  <si>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</si>
  <si>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</si>
  <si>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</si>
  <si>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</si>
  <si>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</si>
  <si>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</si>
  <si>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</si>
  <si>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</si>
  <si>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</si>
  <si>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</si>
  <si>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</si>
  <si>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</si>
  <si>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</si>
  <si>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</si>
  <si>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</si>
  <si>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</si>
  <si>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</si>
  <si>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</si>
  <si>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</si>
  <si>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</si>
  <si>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</si>
  <si>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</si>
  <si>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</si>
  <si>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</si>
  <si>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</si>
  <si>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</si>
  <si>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</si>
  <si>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</si>
  <si>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</si>
  <si>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</si>
  <si>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</si>
  <si>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</si>
  <si>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</si>
  <si>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</si>
  <si>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</si>
  <si>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</si>
  <si>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</si>
  <si>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</si>
  <si>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</si>
  <si>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</si>
  <si>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</si>
  <si>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</si>
  <si>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</si>
  <si>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</si>
  <si>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</si>
  <si>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</si>
  <si>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</si>
  <si>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</si>
  <si>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</si>
  <si>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</si>
  <si>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</si>
  <si>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</si>
  <si>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</si>
  <si>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</si>
  <si>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</si>
  <si>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</si>
  <si>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</si>
  <si>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</si>
  <si>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</si>
  <si>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</si>
  <si>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</si>
  <si>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</si>
  <si>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</si>
  <si>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</si>
  <si>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</si>
  <si>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</si>
  <si>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</si>
  <si>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</si>
  <si>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</si>
  <si>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</si>
  <si>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</si>
  <si>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</si>
  <si>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</si>
  <si>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</si>
  <si>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</si>
  <si>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</si>
  <si>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</si>
  <si>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</si>
  <si>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</si>
  <si>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</si>
  <si>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</si>
  <si>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</si>
  <si>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</si>
  <si>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</si>
  <si>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</si>
  <si>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</si>
  <si>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</si>
  <si>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</si>
  <si>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</si>
  <si>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</si>
  <si>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</si>
  <si>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</si>
  <si>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</si>
  <si>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</si>
  <si>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</si>
  <si>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</si>
  <si>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</si>
  <si>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</si>
  <si>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</si>
  <si>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</si>
  <si>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</si>
  <si>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</si>
  <si>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</si>
  <si>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</si>
  <si>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</si>
  <si>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</si>
  <si>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</si>
  <si>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</si>
  <si>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</si>
  <si>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</si>
  <si>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</si>
  <si>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</si>
  <si>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</si>
  <si>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</si>
  <si>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</si>
  <si>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</si>
  <si>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</si>
  <si>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</si>
  <si>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</si>
  <si>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</si>
  <si>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</si>
  <si>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</si>
  <si>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</si>
  <si>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</si>
  <si>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</si>
  <si>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</si>
  <si>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</si>
  <si>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</si>
  <si>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</si>
  <si>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</si>
  <si>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</si>
  <si>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</si>
  <si>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</si>
  <si>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</si>
  <si>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</si>
  <si>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</si>
  <si>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</si>
  <si>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</si>
  <si>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</si>
  <si>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</si>
  <si>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</si>
  <si>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</si>
  <si>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</si>
  <si>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</si>
  <si>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</si>
  <si>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</si>
  <si>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</si>
  <si>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</si>
  <si>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</si>
  <si>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</si>
  <si>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</si>
  <si>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</si>
  <si>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</si>
  <si>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</si>
  <si>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</si>
  <si>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</si>
  <si>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</si>
  <si>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</si>
  <si>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</si>
  <si>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</si>
  <si>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</si>
  <si>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</si>
  <si>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</si>
  <si>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</si>
  <si>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</si>
  <si>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</si>
  <si>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</si>
  <si>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</si>
  <si>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</si>
  <si>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</si>
  <si>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</si>
  <si>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</si>
  <si>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</si>
  <si>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</si>
  <si>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</si>
  <si>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</si>
  <si>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</si>
  <si>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</si>
  <si>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</si>
  <si>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</si>
  <si>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</si>
  <si>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</si>
  <si>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</si>
  <si>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</si>
  <si>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</si>
  <si>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</si>
  <si>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</si>
  <si>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</si>
  <si>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</si>
  <si>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</si>
  <si>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</si>
  <si>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</si>
  <si>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</si>
  <si>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</si>
  <si>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</si>
  <si>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</si>
  <si>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</si>
  <si>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</si>
  <si>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</si>
  <si>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</si>
  <si>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</si>
  <si>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</si>
  <si>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</si>
  <si>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</si>
  <si>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</si>
  <si>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</si>
  <si>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</si>
  <si>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</si>
  <si>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</si>
  <si>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</si>
  <si>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</si>
  <si>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</si>
  <si>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</si>
  <si>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</si>
  <si>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</si>
  <si>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</si>
  <si>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</si>
  <si>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</si>
  <si>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</si>
  <si>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</si>
  <si>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</si>
  <si>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</si>
  <si>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</si>
  <si>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</si>
  <si>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</si>
  <si>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</si>
  <si>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</si>
  <si>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</si>
  <si>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</si>
  <si>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</si>
  <si>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</si>
  <si>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</si>
  <si>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</si>
  <si>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</si>
  <si>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</si>
  <si>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</si>
  <si>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</si>
  <si>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</si>
  <si>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</si>
  <si>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</si>
  <si>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</si>
  <si>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</si>
  <si>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</si>
  <si>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</si>
  <si>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</si>
  <si>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</si>
  <si>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</si>
  <si>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</si>
  <si>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</si>
  <si>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</si>
  <si>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</si>
  <si>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</si>
  <si>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</si>
  <si>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</si>
  <si>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</si>
  <si>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</si>
  <si>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</si>
  <si>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</si>
  <si>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</si>
  <si>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</si>
  <si>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</si>
  <si>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</si>
  <si>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</si>
  <si>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</si>
  <si>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</si>
  <si>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</si>
  <si>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</si>
  <si>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</si>
  <si>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</si>
  <si>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</si>
  <si>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</si>
  <si>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</si>
  <si>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</si>
  <si>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</si>
  <si>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</si>
  <si>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</si>
  <si>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</si>
  <si>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</si>
  <si>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</si>
  <si>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</si>
  <si>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</si>
  <si>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</si>
  <si>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</si>
  <si>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</si>
  <si>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</si>
  <si>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</si>
  <si>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</si>
  <si>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</si>
  <si>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</si>
  <si>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</si>
  <si>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</si>
  <si>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</si>
  <si>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</si>
  <si>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</si>
  <si>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</si>
  <si>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</si>
  <si>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</si>
  <si>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</si>
  <si>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</si>
  <si>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</si>
  <si>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</si>
  <si>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</si>
  <si>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</si>
  <si>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</si>
  <si>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</si>
  <si>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</si>
  <si>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</si>
  <si>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</si>
  <si>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</si>
  <si>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</si>
  <si>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</si>
  <si>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</si>
  <si>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</si>
  <si>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</si>
  <si>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</si>
  <si>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</si>
  <si>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</si>
  <si>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</si>
  <si>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</si>
  <si>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</si>
  <si>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</si>
  <si>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</si>
  <si>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</si>
  <si>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</si>
  <si>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</si>
  <si>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</si>
  <si>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</si>
  <si>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</si>
  <si>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</si>
  <si>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</si>
  <si>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</si>
  <si>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</si>
  <si>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</si>
  <si>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</si>
  <si>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</si>
  <si>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</si>
  <si>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</si>
  <si>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</si>
  <si>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</si>
  <si>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</si>
  <si>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</si>
  <si>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</si>
  <si>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</si>
  <si>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</si>
  <si>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</si>
  <si>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</si>
  <si>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</si>
  <si>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</si>
  <si>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</si>
  <si>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</si>
  <si>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</si>
  <si>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</si>
  <si>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</si>
  <si>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</si>
  <si>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</si>
  <si>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</si>
  <si>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</si>
  <si>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</si>
  <si>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</si>
  <si>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</si>
  <si>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</si>
  <si>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</si>
  <si>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</si>
  <si>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</si>
  <si>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</si>
  <si>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</si>
  <si>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</si>
  <si>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</si>
  <si>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</si>
  <si>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</si>
  <si>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</si>
  <si>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</si>
  <si>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</si>
  <si>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</si>
  <si>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</si>
  <si>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</si>
  <si>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</si>
  <si>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</si>
  <si>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</si>
  <si>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</si>
  <si>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</si>
  <si>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</si>
  <si>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</si>
  <si>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</si>
  <si>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</si>
  <si>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</si>
  <si>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</si>
  <si>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</si>
  <si>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</si>
  <si>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</si>
  <si>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</si>
  <si>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</si>
  <si>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</si>
  <si>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</si>
  <si>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</si>
  <si>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</si>
  <si>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</si>
  <si>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</si>
  <si>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</si>
  <si>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</si>
  <si>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</si>
  <si>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</si>
  <si>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</si>
  <si>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</si>
  <si>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</si>
  <si>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</si>
  <si>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</si>
  <si>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</si>
  <si>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</si>
  <si>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</si>
  <si>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</si>
  <si>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</si>
  <si>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</si>
  <si>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</si>
  <si>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</si>
  <si>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</si>
  <si>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</si>
  <si>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</si>
  <si>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</si>
  <si>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</si>
  <si>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</si>
  <si>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</si>
  <si>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</si>
  <si>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</si>
  <si>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</si>
  <si>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</si>
  <si>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</si>
  <si>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</si>
  <si>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</si>
  <si>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</si>
  <si>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</si>
  <si>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</si>
  <si>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</si>
  <si>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</si>
  <si>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</si>
  <si>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</si>
  <si>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</si>
  <si>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</si>
  <si>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</si>
  <si>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</si>
  <si>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</si>
  <si>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</si>
  <si>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</si>
  <si>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</si>
  <si>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</si>
  <si>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</si>
  <si>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</si>
  <si>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</si>
  <si>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</si>
  <si>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</si>
  <si>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</si>
  <si>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</si>
  <si>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</si>
  <si>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</si>
  <si>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</si>
  <si>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</si>
  <si>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</si>
  <si>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</si>
  <si>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</si>
  <si>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</si>
  <si>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</si>
  <si>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</si>
  <si>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</si>
  <si>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</si>
  <si>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</si>
  <si>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</si>
  <si>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</si>
  <si>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</si>
  <si>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</si>
  <si>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</si>
  <si>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</si>
  <si>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</si>
  <si>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</si>
  <si>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</si>
  <si>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</si>
  <si>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</si>
  <si>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</si>
  <si>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</si>
  <si>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</si>
  <si>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</si>
  <si>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</si>
  <si>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</si>
  <si>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</si>
  <si>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</si>
  <si>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</si>
  <si>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</si>
  <si>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</si>
  <si>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</si>
  <si>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</si>
  <si>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</si>
  <si>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</si>
  <si>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</si>
  <si>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</si>
  <si>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</si>
  <si>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</si>
  <si>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</si>
  <si>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</si>
  <si>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</si>
  <si>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</si>
  <si>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</si>
  <si>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</si>
  <si>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</si>
  <si>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</si>
  <si>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</si>
  <si>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</si>
  <si>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</si>
  <si>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</si>
  <si>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</si>
  <si>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</si>
  <si>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</si>
  <si>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</si>
  <si>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</si>
  <si>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</si>
  <si>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</si>
  <si>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</si>
  <si>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</si>
  <si>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</si>
  <si>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</si>
  <si>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</si>
  <si>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</si>
  <si>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</si>
  <si>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</si>
  <si>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</si>
  <si>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</si>
  <si>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</si>
  <si>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</si>
  <si>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</si>
  <si>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</si>
  <si>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</si>
  <si>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</si>
  <si>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</si>
  <si>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</si>
  <si>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</si>
  <si>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</si>
  <si>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</si>
  <si>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</si>
  <si>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</si>
  <si>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</si>
  <si>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</si>
  <si>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</si>
  <si>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</si>
  <si>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</si>
  <si>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</si>
  <si>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</si>
  <si>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</si>
  <si>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</si>
  <si>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</si>
  <si>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</si>
  <si>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</si>
  <si>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</si>
  <si>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</si>
  <si>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</si>
  <si>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</si>
  <si>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</si>
  <si>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</si>
  <si>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</si>
  <si>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</si>
  <si>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</si>
  <si>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</si>
  <si>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</si>
  <si>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</si>
  <si>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</si>
  <si>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</si>
  <si>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</si>
  <si>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</si>
  <si>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</si>
  <si>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</si>
  <si>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</si>
  <si>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</si>
  <si>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</si>
  <si>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</si>
  <si>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</si>
  <si>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</si>
  <si>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</si>
  <si>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</si>
  <si>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</si>
  <si>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</si>
  <si>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</si>
  <si>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</si>
  <si>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</si>
  <si>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</si>
  <si>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</si>
  <si>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</si>
  <si>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</si>
  <si>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</si>
  <si>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</si>
  <si>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</si>
  <si>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</si>
  <si>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</si>
  <si>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</si>
  <si>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</si>
  <si>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</si>
  <si>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</si>
  <si>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</si>
  <si>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</si>
  <si>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</si>
  <si>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</si>
  <si>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</si>
  <si>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</si>
  <si>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</si>
  <si>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</si>
  <si>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</si>
  <si>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</si>
  <si>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</si>
  <si>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</si>
  <si>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</si>
  <si>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</si>
  <si>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</si>
  <si>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</si>
  <si>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</si>
  <si>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</si>
  <si>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</si>
  <si>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</si>
  <si>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</si>
  <si>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</si>
  <si>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</si>
  <si>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</si>
  <si>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</si>
  <si>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</si>
  <si>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</si>
  <si>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</si>
  <si>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</si>
  <si>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</si>
  <si>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</si>
  <si>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</si>
  <si>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</si>
  <si>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</si>
  <si>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</si>
  <si>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</si>
  <si>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</si>
  <si>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</si>
  <si>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</si>
  <si>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</si>
  <si>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</si>
  <si>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</si>
  <si>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</si>
  <si>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</si>
  <si>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</si>
  <si>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</si>
  <si>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</si>
  <si>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</si>
  <si>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</si>
  <si>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</si>
  <si>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</si>
  <si>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</si>
  <si>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</si>
  <si>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</si>
  <si>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</si>
  <si>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</si>
  <si>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</si>
  <si>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</si>
  <si>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</si>
  <si>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</si>
  <si>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</si>
  <si>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</si>
  <si>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</si>
  <si>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</si>
  <si>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</si>
  <si>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</si>
  <si>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</si>
  <si>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</si>
  <si>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</si>
  <si>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</si>
  <si>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</si>
  <si>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</si>
  <si>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</si>
  <si>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</si>
  <si>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</si>
  <si>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</si>
  <si>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</si>
  <si>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</si>
  <si>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</si>
  <si>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</si>
  <si>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</si>
  <si>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</si>
  <si>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</si>
  <si>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</si>
  <si>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</si>
  <si>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</si>
  <si>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</si>
  <si>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</si>
  <si>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</si>
  <si>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</si>
  <si>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</si>
  <si>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</si>
  <si>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</si>
  <si>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</si>
  <si>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</si>
  <si>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</si>
  <si>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</si>
  <si>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</si>
  <si>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</si>
  <si>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</si>
  <si>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</si>
  <si>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</si>
  <si>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</si>
  <si>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</si>
  <si>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</si>
  <si>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</si>
  <si>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</si>
  <si>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</si>
  <si>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</si>
  <si>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</si>
  <si>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</si>
  <si>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</si>
  <si>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</si>
  <si>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</si>
  <si>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</si>
  <si>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</si>
  <si>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</si>
  <si>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</si>
  <si>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</si>
  <si>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</si>
  <si>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</si>
  <si>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</si>
  <si>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</si>
  <si>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</si>
  <si>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</si>
  <si>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</si>
  <si>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</si>
  <si>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</si>
  <si>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</si>
  <si>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</si>
  <si>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</si>
  <si>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</si>
  <si>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</si>
  <si>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</si>
  <si>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</si>
  <si>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</si>
  <si>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</si>
  <si>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</si>
  <si>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</si>
  <si>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</si>
  <si>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</si>
  <si>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</si>
  <si>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</si>
  <si>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</si>
  <si>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</si>
  <si>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</si>
  <si>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</si>
  <si>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</si>
  <si>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</si>
  <si>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</si>
  <si>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</si>
  <si>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</si>
  <si>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</si>
  <si>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</si>
  <si>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</si>
  <si>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</si>
  <si>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</si>
  <si>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</si>
  <si>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</si>
  <si>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</si>
  <si>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</si>
  <si>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</si>
  <si>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</si>
  <si>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</si>
  <si>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</si>
  <si>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</si>
  <si>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</si>
  <si>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</si>
  <si>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</si>
  <si>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</si>
  <si>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</si>
  <si>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</si>
  <si>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</si>
  <si>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</si>
  <si>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</si>
  <si>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</si>
  <si>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</si>
  <si>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</si>
  <si>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</si>
  <si>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</si>
  <si>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</si>
  <si>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</si>
  <si>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</si>
  <si>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</si>
  <si>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</si>
  <si>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</si>
  <si>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</si>
  <si>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</si>
  <si>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</si>
  <si>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</si>
  <si>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</si>
  <si>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</si>
  <si>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</si>
  <si>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</si>
  <si>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</si>
  <si>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</si>
  <si>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</si>
  <si>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</si>
  <si>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</si>
  <si>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</si>
  <si>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</si>
  <si>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</si>
  <si>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</si>
  <si>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</si>
  <si>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</si>
  <si>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</si>
  <si>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</si>
  <si>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</si>
  <si>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</si>
  <si>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</si>
  <si>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</si>
  <si>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</si>
  <si>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</si>
  <si>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</si>
  <si>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</si>
  <si>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</si>
  <si>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</si>
  <si>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</si>
  <si>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</si>
  <si>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</si>
  <si>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</si>
  <si>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</si>
  <si>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</si>
  <si>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</si>
  <si>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</si>
  <si>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</si>
  <si>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</si>
  <si>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</si>
  <si>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</si>
  <si>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</si>
  <si>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</si>
  <si>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</si>
  <si>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</si>
  <si>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</si>
  <si>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</si>
  <si>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</si>
  <si>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</si>
  <si>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</si>
  <si>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</si>
  <si>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</si>
  <si>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</si>
  <si>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</si>
  <si>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</si>
  <si>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</si>
  <si>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</si>
  <si>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</si>
  <si>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</si>
  <si>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</si>
  <si>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</si>
  <si>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</si>
  <si>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</si>
  <si>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</si>
  <si>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</si>
  <si>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</si>
  <si>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</si>
  <si>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</si>
  <si>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</si>
  <si>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</si>
  <si>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</si>
  <si>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</si>
  <si>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</si>
  <si>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</si>
  <si>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</si>
  <si>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</si>
  <si>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</si>
  <si>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</si>
  <si>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</si>
  <si>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</si>
  <si>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</si>
  <si>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</si>
  <si>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</si>
  <si>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</si>
  <si>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</si>
  <si>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</si>
  <si>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</si>
  <si>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</si>
  <si>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</si>
  <si>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</si>
  <si>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</si>
  <si>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</si>
  <si>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</si>
  <si>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</si>
  <si>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</si>
  <si>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</si>
  <si>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</si>
  <si>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</si>
  <si>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</si>
  <si>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</si>
  <si>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</si>
  <si>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</si>
  <si>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</si>
  <si>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</si>
  <si>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</si>
  <si>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</si>
  <si>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</si>
  <si>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</si>
  <si>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</si>
  <si>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</si>
  <si>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</si>
  <si>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</si>
  <si>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</si>
  <si>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</si>
  <si>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</si>
  <si>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</si>
  <si>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</si>
  <si>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</si>
  <si>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</si>
  <si>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</si>
  <si>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</si>
  <si>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</si>
  <si>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</si>
  <si>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</si>
  <si>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</si>
  <si>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</si>
  <si>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</si>
  <si>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</si>
  <si>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</si>
  <si>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</si>
  <si>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</si>
  <si>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</si>
  <si>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</si>
  <si>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</si>
  <si>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</si>
  <si>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</si>
  <si>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</si>
  <si>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</si>
  <si>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</si>
  <si>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</si>
  <si>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</si>
  <si>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</si>
  <si>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</si>
  <si>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</si>
  <si>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</si>
  <si>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</si>
  <si>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</si>
  <si>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</si>
  <si>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</si>
  <si>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</si>
  <si>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</si>
  <si>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</si>
  <si>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</si>
  <si>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</si>
  <si>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</si>
  <si>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</si>
  <si>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</si>
  <si>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</si>
  <si>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</si>
  <si>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</si>
  <si>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</si>
  <si>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</si>
  <si>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</si>
  <si>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</si>
  <si>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</si>
  <si>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</si>
  <si>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</si>
  <si>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</si>
  <si>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</si>
  <si>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</si>
  <si>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</si>
  <si>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</si>
  <si>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</si>
  <si>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</si>
  <si>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</si>
  <si>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</si>
  <si>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</si>
  <si>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</si>
  <si>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</si>
  <si>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</si>
  <si>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</si>
  <si>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</si>
  <si>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</si>
  <si>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</si>
  <si>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</si>
  <si>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</si>
  <si>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</si>
  <si>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</si>
  <si>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</si>
  <si>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</si>
  <si>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</si>
  <si>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</si>
  <si>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</si>
  <si>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</si>
  <si>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</si>
  <si>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</si>
  <si>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</si>
  <si>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</si>
  <si>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</si>
  <si>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</si>
  <si>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</si>
  <si>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</si>
  <si>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</si>
  <si>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</si>
  <si>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</si>
  <si>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</si>
  <si>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</si>
  <si>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</si>
  <si>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</si>
  <si>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</si>
  <si>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</si>
  <si>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</si>
  <si>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</si>
  <si>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</si>
  <si>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</si>
  <si>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</si>
  <si>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</si>
  <si>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</si>
  <si>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</si>
  <si>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</si>
  <si>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</si>
  <si>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</si>
  <si>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</si>
  <si>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</si>
  <si>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</si>
  <si>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</si>
  <si>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</si>
  <si>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</si>
  <si>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</si>
  <si>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</si>
  <si>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</si>
  <si>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</si>
  <si>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</si>
  <si>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</si>
  <si>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</si>
  <si>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</si>
  <si>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</si>
  <si>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</si>
  <si>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</si>
  <si>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</si>
  <si>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</si>
  <si>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</si>
  <si>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</si>
  <si>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</si>
  <si>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</si>
  <si>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</si>
  <si>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</si>
  <si>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</si>
  <si>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</si>
  <si>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</si>
  <si>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</si>
  <si>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</si>
  <si>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</si>
  <si>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</si>
  <si>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</si>
  <si>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</si>
  <si>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</si>
  <si>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</si>
  <si>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</si>
  <si>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</si>
  <si>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</si>
  <si>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</si>
  <si>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</si>
  <si>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</si>
  <si>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</si>
  <si>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</si>
  <si>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</si>
  <si>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</si>
  <si>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</si>
  <si>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</si>
  <si>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</si>
  <si>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</si>
  <si>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</si>
  <si>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</si>
  <si>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</si>
  <si>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</si>
  <si>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</si>
  <si>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</si>
  <si>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</si>
  <si>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</si>
  <si>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</si>
  <si>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</si>
  <si>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</si>
  <si>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</si>
  <si>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</si>
  <si>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</si>
  <si>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</si>
  <si>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</si>
  <si>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</si>
  <si>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</si>
  <si>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</si>
  <si>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</si>
  <si>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</si>
  <si>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</si>
  <si>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</si>
  <si>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</si>
  <si>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</si>
  <si>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</si>
  <si>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</si>
  <si>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</si>
  <si>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</si>
  <si>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</si>
  <si>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</si>
  <si>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</si>
  <si>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</si>
  <si>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</si>
  <si>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</si>
  <si>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</si>
  <si>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</si>
  <si>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</si>
  <si>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</si>
  <si>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</si>
  <si>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</si>
  <si>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</si>
  <si>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</si>
  <si>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</si>
  <si>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</si>
  <si>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</si>
  <si>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</si>
  <si>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</si>
  <si>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</si>
  <si>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</si>
  <si>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</si>
  <si>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</si>
  <si>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</si>
  <si>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</si>
  <si>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</si>
  <si>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</si>
  <si>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</si>
  <si>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</si>
  <si>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</si>
  <si>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</si>
  <si>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</si>
  <si>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</si>
  <si>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</si>
  <si>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</si>
  <si>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</si>
  <si>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</si>
  <si>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</si>
  <si>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</si>
  <si>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</si>
  <si>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</si>
  <si>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</si>
  <si>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</si>
  <si>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</si>
  <si>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</si>
  <si>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</si>
  <si>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</si>
  <si>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</si>
  <si>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</si>
  <si>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</si>
  <si>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</si>
  <si>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</si>
  <si>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</si>
  <si>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</si>
  <si>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</si>
  <si>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</si>
  <si>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</si>
  <si>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</si>
  <si>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</si>
  <si>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</si>
  <si>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</si>
  <si>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</si>
  <si>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</si>
  <si>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</si>
  <si>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</si>
  <si>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</si>
  <si>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</si>
  <si>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</si>
  <si>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</si>
  <si>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</si>
  <si>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</si>
  <si>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</si>
  <si>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</si>
  <si>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</si>
  <si>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</si>
  <si>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</si>
  <si>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</si>
  <si>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</si>
  <si>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</si>
  <si>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</si>
  <si>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</si>
  <si>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</si>
  <si>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</si>
  <si>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</si>
  <si>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</si>
  <si>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</si>
  <si>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</si>
  <si>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</si>
  <si>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</si>
  <si>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</si>
  <si>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</si>
  <si>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</si>
  <si>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</si>
  <si>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</si>
  <si>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</si>
  <si>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</si>
  <si>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</si>
  <si>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</si>
  <si>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</si>
  <si>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</si>
  <si>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</si>
  <si>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</si>
  <si>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</si>
  <si>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</si>
  <si>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</si>
  <si>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</si>
  <si>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</si>
  <si>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</si>
  <si>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</si>
  <si>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</si>
  <si>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</si>
  <si>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</si>
  <si>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</si>
  <si>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</si>
  <si>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</si>
  <si>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</si>
  <si>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</si>
  <si>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</si>
  <si>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</si>
  <si>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</si>
  <si>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</si>
  <si>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</si>
  <si>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</si>
  <si>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</si>
  <si>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</si>
  <si>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</si>
  <si>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</si>
  <si>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</si>
  <si>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</si>
  <si>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</si>
  <si>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</si>
  <si>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</si>
  <si>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</si>
  <si>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</si>
  <si>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</si>
  <si>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</si>
  <si>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</si>
  <si>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</si>
  <si>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</si>
  <si>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</si>
  <si>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</si>
  <si>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</si>
  <si>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</si>
  <si>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</si>
  <si>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</si>
  <si>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</si>
  <si>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</si>
  <si>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</si>
  <si>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</si>
  <si>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</si>
  <si>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</si>
  <si>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</si>
  <si>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</si>
  <si>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</si>
  <si>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</si>
  <si>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</si>
  <si>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</si>
  <si>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</si>
  <si>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</si>
  <si>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</si>
  <si>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</si>
  <si>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</si>
  <si>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</si>
  <si>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</si>
  <si>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</si>
  <si>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</si>
  <si>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</si>
  <si>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</si>
  <si>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</si>
  <si>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</si>
  <si>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</si>
  <si>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</si>
  <si>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</si>
  <si>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</si>
  <si>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</si>
  <si>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</si>
  <si>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</si>
  <si>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</si>
  <si>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</si>
  <si>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</si>
  <si>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</si>
  <si>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</si>
  <si>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</si>
  <si>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</si>
  <si>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</si>
  <si>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</si>
  <si>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</si>
  <si>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</si>
  <si>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</si>
  <si>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</si>
  <si>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</si>
  <si>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</si>
  <si>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</si>
  <si>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</si>
  <si>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</si>
  <si>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</si>
  <si>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</si>
  <si>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</si>
  <si>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</si>
  <si>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</si>
  <si>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</si>
  <si>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</si>
  <si>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</si>
  <si>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</si>
  <si>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</si>
  <si>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</si>
  <si>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</si>
  <si>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</si>
  <si>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</si>
  <si>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</si>
  <si>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</si>
  <si>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</si>
  <si>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</si>
  <si>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</si>
  <si>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</si>
  <si>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</si>
  <si>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</si>
  <si>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</si>
  <si>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</si>
  <si>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</si>
  <si>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</si>
  <si>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</si>
  <si>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</si>
  <si>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</si>
  <si>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</si>
  <si>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</si>
  <si>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</si>
  <si>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</si>
  <si>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</si>
  <si>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</si>
  <si>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</si>
  <si>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</si>
  <si>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</si>
  <si>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</si>
  <si>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</si>
  <si>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</si>
  <si>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</si>
  <si>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</si>
  <si>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</si>
  <si>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</si>
  <si>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</si>
  <si>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</si>
  <si>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</si>
  <si>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</si>
  <si>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</si>
  <si>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</si>
  <si>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</si>
  <si>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</si>
  <si>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</si>
  <si>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</si>
  <si>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</si>
  <si>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</si>
  <si>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</si>
  <si>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</si>
  <si>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</si>
  <si>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</si>
  <si>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</si>
  <si>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</si>
  <si>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</si>
  <si>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</si>
  <si>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</si>
  <si>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</si>
  <si>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</si>
  <si>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</si>
  <si>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</si>
  <si>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</si>
  <si>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</si>
  <si>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</si>
  <si>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</si>
  <si>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</si>
  <si>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</si>
  <si>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</si>
  <si>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</si>
  <si>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</si>
  <si>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</si>
  <si>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</si>
  <si>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</si>
  <si>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</si>
  <si>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</si>
  <si>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</si>
  <si>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</si>
  <si>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</si>
  <si>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</si>
  <si>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</si>
  <si>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</si>
  <si>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</si>
  <si>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</si>
  <si>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</si>
  <si>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</si>
  <si>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</si>
  <si>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</si>
  <si>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</si>
  <si>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</si>
  <si>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</si>
  <si>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</si>
  <si>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</si>
  <si>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</si>
  <si>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</si>
  <si>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</si>
  <si>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</si>
  <si>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</si>
  <si>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</si>
  <si>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</si>
  <si>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</si>
  <si>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</si>
  <si>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</si>
  <si>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</si>
  <si>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</si>
  <si>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</si>
  <si>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</si>
  <si>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</si>
  <si>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</si>
  <si>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</si>
  <si>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</si>
  <si>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</si>
  <si>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</si>
  <si>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</si>
  <si>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</si>
  <si>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</si>
  <si>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</si>
  <si>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</si>
  <si>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</si>
  <si>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</si>
  <si>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</si>
  <si>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</si>
  <si>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</si>
  <si>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</si>
  <si>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</si>
  <si>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</si>
  <si>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</si>
  <si>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</si>
  <si>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</si>
  <si>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</si>
  <si>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</si>
  <si>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</si>
  <si>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</si>
  <si>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</si>
  <si>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</si>
  <si>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</si>
  <si>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</si>
  <si>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</si>
  <si>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</si>
  <si>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</si>
  <si>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</si>
  <si>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</si>
  <si>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</si>
  <si>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</si>
  <si>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</si>
  <si>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</si>
  <si>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</si>
  <si>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</si>
  <si>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</si>
  <si>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</si>
  <si>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</si>
  <si>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</si>
  <si>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</si>
  <si>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</si>
  <si>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</si>
  <si>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</si>
  <si>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</si>
  <si>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</si>
  <si>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</si>
  <si>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</si>
  <si>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</si>
  <si>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</si>
  <si>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</si>
  <si>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</si>
  <si>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</si>
  <si>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</si>
  <si>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</si>
  <si>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</si>
  <si>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</si>
  <si>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</si>
  <si>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</si>
  <si>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</si>
  <si>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</si>
  <si>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</si>
  <si>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</si>
  <si>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</si>
  <si>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</si>
  <si>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</si>
  <si>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</si>
  <si>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</si>
  <si>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</si>
  <si>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</si>
  <si>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</si>
  <si>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</si>
  <si>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</si>
  <si>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</si>
  <si>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</si>
  <si>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</si>
  <si>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</si>
  <si>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</si>
  <si>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</si>
  <si>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</si>
  <si>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</si>
  <si>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</si>
  <si>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</si>
  <si>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</si>
  <si>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</si>
  <si>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</si>
  <si>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</si>
  <si>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</si>
  <si>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</si>
  <si>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</si>
  <si>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</si>
  <si>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</si>
  <si>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</si>
  <si>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</si>
  <si>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</si>
  <si>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</si>
  <si>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</si>
  <si>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</si>
  <si>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</si>
  <si>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</si>
  <si>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</si>
  <si>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</si>
  <si>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</si>
  <si>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</si>
  <si>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</si>
  <si>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</si>
  <si>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</si>
  <si>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</si>
  <si>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</si>
  <si>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</si>
  <si>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</si>
  <si>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</si>
  <si>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</si>
  <si>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</si>
  <si>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</si>
  <si>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</si>
  <si>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</si>
  <si>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</si>
  <si>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</si>
  <si>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</si>
  <si>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</si>
  <si>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</si>
  <si>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</si>
  <si>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</si>
  <si>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</si>
  <si>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</si>
  <si>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</si>
  <si>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</si>
  <si>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</si>
  <si>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</si>
  <si>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</si>
  <si>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</si>
  <si>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</si>
  <si>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</si>
  <si>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</si>
  <si>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</si>
  <si>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</si>
  <si>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</si>
  <si>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</si>
  <si>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</si>
  <si>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</si>
  <si>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</si>
  <si>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</si>
  <si>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</si>
  <si>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</si>
  <si>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</si>
  <si>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</si>
  <si>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</si>
  <si>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</si>
  <si>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</si>
  <si>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</si>
  <si>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</si>
  <si>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</si>
  <si>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</si>
  <si>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</si>
  <si>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</si>
  <si>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</si>
  <si>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</si>
  <si>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</si>
  <si>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</si>
  <si>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</si>
  <si>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</si>
  <si>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</si>
  <si>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</si>
  <si>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</si>
  <si>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</si>
  <si>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</si>
  <si>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</si>
  <si>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</si>
  <si>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</si>
  <si>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</si>
  <si>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</si>
  <si>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</si>
  <si>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</si>
  <si>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</si>
  <si>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</si>
  <si>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</si>
  <si>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</si>
  <si>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</si>
  <si>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</si>
  <si>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</si>
  <si>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</si>
  <si>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</si>
  <si>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</si>
  <si>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</si>
  <si>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</si>
  <si>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</si>
  <si>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</si>
  <si>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</si>
  <si>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</si>
  <si>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</si>
  <si>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</si>
  <si>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</si>
  <si>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</si>
  <si>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</si>
  <si>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</si>
  <si>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</si>
  <si>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</si>
  <si>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</si>
  <si>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</si>
  <si>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</si>
  <si>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</si>
  <si>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</si>
  <si>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</si>
  <si>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</si>
  <si>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</si>
  <si>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</si>
  <si>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</si>
  <si>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</si>
  <si>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</si>
  <si>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</si>
  <si>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</si>
  <si>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</si>
  <si>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</si>
  <si>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</si>
  <si>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</si>
  <si>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</si>
  <si>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</si>
  <si>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</si>
  <si>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</si>
  <si>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</si>
  <si>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</si>
  <si>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</si>
  <si>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</si>
  <si>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</si>
  <si>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</si>
  <si>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</si>
  <si>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</si>
  <si>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</si>
  <si>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</si>
  <si>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</si>
  <si>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</si>
  <si>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</si>
  <si>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</si>
  <si>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</si>
  <si>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</si>
  <si>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</si>
  <si>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</si>
  <si>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</si>
  <si>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</si>
  <si>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</si>
  <si>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</si>
  <si>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</si>
  <si>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</si>
  <si>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</si>
  <si>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</si>
  <si>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</si>
  <si>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</si>
  <si>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</si>
  <si>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</si>
  <si>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</si>
  <si>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</si>
  <si>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</si>
  <si>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</si>
  <si>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</si>
  <si>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</si>
  <si>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</si>
  <si>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</si>
  <si>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</si>
  <si>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</si>
  <si>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</si>
  <si>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</si>
  <si>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</si>
  <si>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</si>
  <si>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</si>
  <si>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</si>
  <si>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</si>
  <si>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</si>
  <si>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</si>
  <si>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</si>
  <si>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</si>
  <si>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</si>
  <si>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</si>
  <si>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</si>
  <si>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</si>
  <si>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</si>
  <si>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</si>
  <si>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</si>
  <si>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</si>
  <si>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</si>
  <si>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</si>
  <si>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</si>
  <si>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</si>
  <si>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</si>
  <si>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</si>
  <si>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</si>
  <si>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</si>
  <si>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</si>
  <si>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</si>
  <si>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</si>
  <si>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</si>
  <si>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</si>
  <si>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</si>
  <si>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</si>
  <si>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</si>
  <si>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</si>
  <si>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</si>
  <si>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</si>
  <si>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</si>
  <si>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</si>
  <si>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</si>
  <si>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</si>
  <si>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</si>
  <si>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</si>
  <si>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</si>
  <si>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</si>
  <si>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</si>
  <si>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</si>
  <si>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</si>
  <si>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</si>
  <si>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</si>
  <si>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</si>
  <si>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</si>
  <si>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</si>
  <si>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</si>
  <si>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</si>
  <si>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</si>
  <si>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</si>
  <si>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</si>
  <si>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</si>
  <si>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</si>
  <si>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</si>
  <si>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</si>
  <si>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</si>
  <si>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</si>
  <si>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</si>
  <si>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</si>
  <si>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</si>
  <si>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</si>
  <si>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</si>
  <si>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</si>
  <si>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</si>
  <si>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</si>
  <si>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</si>
  <si>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</si>
  <si>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</si>
  <si>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</si>
  <si>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</si>
  <si>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</si>
  <si>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</si>
  <si>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</si>
  <si>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</si>
  <si>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</si>
  <si>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</si>
  <si>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</si>
  <si>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</si>
  <si>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</si>
  <si>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</si>
  <si>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</si>
  <si>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</si>
  <si>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</si>
  <si>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</si>
  <si>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</si>
  <si>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</si>
  <si>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</si>
  <si>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</si>
  <si>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</si>
  <si>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</si>
  <si>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</si>
  <si>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</si>
  <si>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</si>
  <si>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</si>
  <si>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</si>
  <si>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</si>
  <si>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</si>
  <si>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</si>
  <si>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</si>
  <si>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</si>
  <si>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</si>
  <si>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</si>
  <si>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</si>
  <si>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</si>
  <si>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</si>
  <si>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</si>
  <si>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</si>
  <si>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</si>
  <si>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</si>
  <si>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</si>
  <si>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</si>
  <si>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</si>
  <si>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</si>
  <si>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</si>
  <si>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</si>
  <si>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</si>
  <si>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</si>
  <si>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</si>
  <si>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</si>
  <si>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</si>
  <si>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</si>
  <si>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</si>
  <si>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</si>
  <si>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</si>
  <si>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</si>
  <si>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</si>
  <si>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</si>
  <si>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</si>
  <si>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</si>
  <si>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</si>
  <si>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</si>
  <si>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</si>
  <si>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</si>
  <si>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</si>
  <si>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</si>
  <si>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</si>
  <si>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</si>
  <si>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</si>
  <si>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</si>
  <si>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</si>
  <si>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</si>
  <si>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</si>
  <si>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</si>
  <si>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</si>
  <si>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</si>
  <si>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</si>
  <si>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</si>
  <si>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</si>
  <si>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</si>
  <si>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</si>
  <si>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</si>
  <si>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</si>
  <si>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</si>
  <si>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</si>
  <si>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</si>
  <si>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</si>
  <si>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</si>
  <si>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</si>
  <si>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</si>
  <si>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</si>
  <si>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</si>
  <si>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</si>
  <si>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</si>
  <si>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</si>
  <si>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</si>
  <si>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</si>
  <si>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</si>
  <si>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</si>
  <si>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</si>
  <si>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</si>
  <si>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</si>
  <si>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</si>
  <si>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</si>
  <si>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</si>
  <si>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</si>
  <si>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</si>
  <si>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</si>
  <si>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</si>
  <si>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</si>
  <si>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</si>
  <si>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</si>
  <si>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</si>
  <si>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</si>
  <si>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</si>
  <si>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</si>
  <si>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</si>
  <si>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</si>
  <si>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</si>
  <si>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</si>
  <si>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</si>
  <si>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</si>
  <si>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</si>
  <si>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</si>
  <si>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</si>
  <si>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</si>
  <si>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</si>
  <si>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</si>
  <si>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</si>
  <si>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</si>
  <si>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</si>
  <si>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</si>
  <si>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</si>
  <si>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</si>
  <si>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</si>
  <si>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</si>
  <si>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</si>
  <si>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</si>
  <si>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</si>
  <si>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</si>
  <si>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</si>
  <si>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</si>
  <si>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</si>
  <si>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</si>
  <si>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</si>
  <si>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</si>
  <si>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</si>
  <si>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</si>
  <si>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</si>
  <si>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</si>
  <si>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</si>
  <si>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</si>
  <si>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</si>
  <si>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</si>
  <si>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</si>
  <si>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</si>
  <si>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</si>
  <si>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</si>
  <si>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</si>
  <si>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</si>
  <si>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</si>
  <si>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</si>
  <si>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</si>
  <si>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</si>
  <si>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</si>
  <si>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</si>
  <si>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</si>
  <si>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</si>
  <si>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</si>
  <si>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</si>
  <si>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</si>
  <si>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</si>
  <si>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</si>
  <si>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</si>
  <si>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</si>
  <si>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</si>
  <si>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</si>
  <si>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</si>
  <si>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</si>
  <si>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</si>
  <si>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</si>
  <si>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</si>
  <si>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</si>
  <si>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</si>
  <si>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</si>
  <si>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</si>
  <si>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</si>
  <si>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</si>
  <si>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</si>
  <si>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</si>
  <si>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</si>
  <si>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</si>
  <si>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</si>
  <si>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</si>
  <si>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</si>
  <si>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</si>
  <si>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</si>
  <si>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</si>
  <si>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</si>
  <si>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</si>
  <si>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</si>
  <si>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</si>
  <si>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</si>
  <si>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</si>
  <si>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</si>
  <si>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</si>
  <si>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</si>
  <si>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</si>
  <si>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</si>
  <si>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</si>
  <si>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</si>
  <si>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</si>
  <si>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</si>
  <si>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</si>
  <si>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</si>
  <si>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</si>
  <si>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</si>
  <si>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</si>
  <si>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</si>
  <si>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</si>
  <si>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</si>
  <si>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</si>
  <si>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</si>
  <si>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</si>
  <si>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</si>
  <si>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</si>
  <si>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</si>
  <si>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</si>
  <si>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</si>
  <si>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</si>
  <si>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</si>
  <si>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</si>
  <si>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</si>
  <si>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</si>
  <si>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</si>
  <si>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</si>
  <si>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</si>
  <si>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</si>
  <si>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</si>
  <si>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</si>
  <si>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</si>
  <si>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</si>
  <si>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</si>
  <si>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</si>
  <si>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</si>
  <si>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</si>
  <si>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</si>
  <si>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</si>
  <si>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</si>
  <si>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</si>
  <si>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</si>
  <si>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</si>
  <si>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</si>
  <si>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</si>
  <si>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</si>
  <si>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</si>
  <si>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</si>
  <si>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</si>
  <si>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</si>
  <si>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</si>
  <si>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</si>
  <si>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</si>
  <si>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</si>
  <si>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</si>
  <si>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</si>
  <si>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</si>
  <si>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</si>
  <si>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</si>
  <si>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</si>
  <si>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</si>
  <si>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</si>
  <si>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</si>
  <si>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</si>
  <si>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</si>
  <si>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</si>
  <si>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</si>
  <si>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</si>
  <si>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</si>
  <si>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</si>
  <si>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</si>
  <si>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</si>
  <si>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</si>
  <si>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</si>
  <si>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</si>
  <si>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</si>
  <si>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</si>
  <si>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</si>
  <si>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</si>
  <si>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</si>
  <si>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</si>
  <si>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</si>
  <si>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</si>
  <si>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</si>
  <si>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</si>
  <si>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</si>
  <si>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</si>
  <si>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</si>
  <si>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</si>
  <si>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</si>
  <si>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</si>
  <si>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</si>
  <si>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</si>
  <si>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</si>
  <si>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</si>
  <si>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</si>
  <si>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</si>
  <si>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</si>
  <si>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</si>
  <si>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</si>
  <si>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</si>
  <si>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</si>
  <si>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</si>
  <si>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</si>
  <si>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</si>
  <si>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</si>
  <si>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</si>
  <si>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</si>
  <si>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</si>
  <si>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</si>
  <si>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</si>
  <si>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</si>
  <si>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</si>
  <si>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</si>
  <si>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</si>
  <si>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</si>
  <si>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</si>
  <si>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</si>
  <si>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</si>
  <si>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</si>
  <si>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</si>
  <si>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</si>
  <si>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</si>
  <si>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</si>
  <si>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</si>
  <si>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</si>
  <si>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</si>
  <si>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</si>
  <si>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</si>
  <si>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</si>
  <si>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</si>
  <si>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</si>
  <si>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</si>
  <si>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</si>
  <si>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</si>
  <si>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</si>
  <si>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</si>
  <si>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</si>
  <si>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</si>
  <si>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</si>
  <si>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</si>
  <si>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</si>
  <si>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</si>
  <si>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</si>
  <si>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</si>
  <si>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</si>
  <si>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</si>
  <si>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</si>
  <si>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</si>
  <si>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</si>
  <si>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</si>
  <si>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</si>
  <si>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</si>
  <si>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</si>
  <si>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</si>
  <si>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</si>
  <si>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</si>
  <si>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</si>
  <si>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</si>
  <si>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</si>
  <si>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</si>
  <si>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</si>
  <si>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</si>
  <si>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</si>
  <si>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</si>
  <si>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</si>
  <si>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</si>
  <si>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</si>
  <si>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</si>
  <si>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</si>
  <si>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</si>
  <si>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</si>
  <si>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</si>
  <si>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</si>
  <si>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</si>
  <si>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</si>
  <si>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</si>
  <si>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</si>
  <si>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</si>
  <si>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</si>
  <si>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</si>
  <si>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</si>
  <si>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</si>
  <si>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</si>
  <si>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</si>
  <si>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</si>
  <si>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</si>
  <si>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</si>
  <si>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</si>
  <si>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</si>
  <si>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</si>
  <si>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</si>
  <si>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</si>
  <si>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</si>
  <si>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</si>
  <si>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</si>
  <si>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</si>
  <si>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</si>
  <si>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</si>
  <si>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</si>
  <si>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</si>
  <si>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</si>
  <si>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</si>
  <si>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</si>
  <si>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</si>
  <si>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</si>
  <si>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</si>
  <si>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</si>
  <si>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</si>
  <si>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</si>
  <si>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</si>
  <si>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</si>
  <si>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</si>
  <si>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</si>
  <si>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</si>
  <si>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</si>
  <si>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</si>
  <si>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</si>
  <si>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</si>
  <si>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</si>
  <si>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</si>
  <si>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</si>
  <si>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</si>
  <si>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</si>
  <si>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</si>
  <si>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</si>
  <si>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</si>
  <si>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</si>
  <si>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</si>
  <si>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</si>
  <si>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</si>
  <si>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</si>
  <si>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</si>
  <si>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</si>
  <si>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</si>
  <si>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</si>
  <si>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</si>
  <si>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</si>
  <si>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</si>
  <si>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</si>
  <si>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</si>
  <si>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</si>
  <si>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</si>
  <si>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</si>
  <si>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</si>
  <si>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</si>
  <si>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</si>
  <si>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</si>
  <si>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</si>
  <si>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</si>
  <si>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</si>
  <si>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</si>
  <si>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</si>
  <si>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</si>
  <si>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</si>
  <si>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</si>
  <si>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</si>
  <si>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</si>
  <si>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</si>
  <si>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</si>
  <si>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</si>
  <si>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</si>
  <si>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</si>
  <si>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</si>
  <si>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</si>
  <si>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</si>
  <si>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</si>
  <si>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</si>
  <si>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</si>
  <si>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</si>
  <si>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</si>
  <si>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</si>
  <si>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</si>
  <si>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</si>
  <si>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</si>
  <si>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</si>
  <si>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</si>
  <si>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</si>
  <si>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</si>
  <si>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</si>
  <si>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</si>
  <si>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</si>
  <si>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</si>
  <si>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</si>
  <si>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</si>
  <si>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</si>
  <si>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</si>
  <si>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</si>
  <si>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</si>
  <si>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</si>
  <si>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</si>
  <si>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</si>
  <si>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</si>
  <si>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</si>
  <si>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</si>
  <si>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</si>
  <si>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</si>
  <si>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</si>
  <si>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</si>
  <si>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</si>
  <si>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</si>
  <si>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</si>
  <si>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</si>
  <si>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</si>
  <si>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</si>
  <si>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</si>
  <si>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</si>
  <si>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</si>
  <si>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</si>
  <si>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</si>
  <si>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</si>
  <si>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</si>
  <si>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</si>
  <si>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</si>
  <si>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</si>
  <si>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</si>
  <si>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</si>
  <si>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</si>
  <si>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</si>
  <si>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</si>
  <si>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</si>
  <si>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</si>
  <si>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</si>
  <si>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</si>
  <si>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</si>
  <si>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</si>
  <si>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</si>
  <si>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</si>
  <si>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</si>
  <si>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</si>
  <si>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</si>
  <si>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</si>
  <si>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</si>
  <si>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</si>
  <si>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</si>
  <si>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</si>
  <si>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</si>
  <si>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</si>
  <si>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</si>
  <si>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</si>
  <si>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</si>
  <si>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</si>
  <si>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</si>
  <si>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</si>
  <si>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</si>
  <si>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</si>
  <si>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</si>
  <si>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</si>
  <si>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</si>
  <si>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</si>
  <si>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</si>
  <si>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</si>
  <si>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</si>
  <si>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</si>
  <si>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</si>
  <si>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</si>
  <si>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</si>
  <si>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</si>
  <si>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</si>
  <si>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</si>
  <si>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</si>
  <si>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</si>
  <si>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</si>
  <si>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</si>
  <si>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</si>
  <si>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</si>
  <si>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</si>
  <si>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</si>
  <si>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</si>
  <si>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</si>
  <si>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</si>
  <si>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</si>
  <si>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</si>
  <si>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</si>
  <si>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</si>
  <si>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</si>
  <si>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</si>
  <si>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</si>
  <si>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</si>
  <si>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</si>
  <si>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</si>
  <si>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</si>
  <si>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</si>
  <si>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</si>
  <si>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</si>
  <si>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</si>
  <si>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</si>
  <si>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</si>
  <si>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</si>
  <si>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</si>
  <si>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</si>
  <si>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</si>
  <si>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</si>
  <si>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</si>
  <si>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</si>
  <si>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</si>
  <si>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</si>
  <si>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</si>
  <si>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</si>
  <si>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</si>
  <si>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</si>
  <si>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</si>
  <si>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</si>
  <si>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</si>
  <si>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</si>
  <si>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</si>
  <si>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</si>
  <si>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</si>
  <si>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</si>
  <si>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</si>
  <si>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</si>
  <si>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</si>
  <si>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</si>
  <si>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</si>
  <si>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</si>
  <si>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</si>
  <si>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</si>
  <si>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</si>
  <si>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</si>
  <si>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</si>
  <si>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</si>
  <si>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</si>
  <si>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</si>
  <si>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</si>
  <si>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</si>
  <si>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</si>
  <si>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</si>
  <si>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</si>
  <si>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</si>
  <si>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</si>
  <si>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</si>
  <si>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</si>
  <si>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</si>
  <si>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</si>
  <si>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</si>
  <si>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</si>
  <si>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</si>
  <si>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</si>
  <si>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</si>
  <si>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</si>
  <si>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</si>
  <si>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</si>
  <si>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</si>
  <si>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</si>
  <si>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</si>
  <si>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</si>
  <si>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</si>
  <si>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</si>
  <si>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</si>
  <si>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</si>
  <si>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</si>
  <si>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</si>
  <si>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</si>
  <si>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</si>
  <si>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</si>
  <si>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</si>
  <si>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</si>
  <si>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</si>
  <si>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</si>
  <si>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</si>
  <si>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</si>
  <si>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</si>
  <si>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</si>
  <si>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</si>
  <si>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</si>
  <si>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</si>
  <si>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</si>
  <si>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</si>
  <si>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</si>
  <si>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</si>
  <si>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</si>
  <si>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</si>
  <si>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</si>
  <si>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</si>
  <si>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</si>
  <si>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</si>
  <si>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</si>
  <si>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</si>
  <si>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</si>
  <si>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</si>
  <si>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</si>
  <si>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</si>
  <si>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</si>
  <si>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</si>
  <si>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</si>
  <si>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</si>
  <si>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</si>
  <si>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</si>
  <si>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</si>
  <si>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</si>
  <si>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</si>
  <si>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</si>
  <si>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</si>
  <si>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</si>
  <si>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</si>
  <si>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</si>
  <si>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</si>
  <si>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</si>
  <si>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</si>
  <si>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</si>
  <si>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</si>
  <si>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</si>
  <si>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</si>
  <si>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</si>
  <si>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</si>
  <si>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</si>
  <si>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</si>
  <si>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</si>
  <si>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</si>
  <si>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</si>
  <si>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</si>
  <si>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</si>
  <si>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</si>
  <si>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</si>
  <si>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</si>
  <si>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</si>
  <si>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</si>
  <si>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</si>
  <si>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</si>
  <si>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</si>
  <si>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</si>
  <si>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</si>
  <si>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</si>
  <si>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</si>
  <si>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</si>
  <si>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</si>
  <si>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</si>
  <si>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</si>
  <si>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</si>
  <si>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</si>
  <si>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</si>
  <si>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</si>
  <si>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</si>
  <si>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</si>
  <si>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</si>
  <si>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</si>
  <si>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</si>
  <si>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</si>
  <si>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</si>
  <si>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</si>
  <si>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</si>
  <si>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</si>
  <si>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</si>
  <si>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</si>
  <si>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</si>
  <si>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</si>
  <si>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</si>
  <si>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</si>
  <si>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</si>
  <si>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</si>
  <si>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</si>
  <si>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</si>
  <si>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</si>
  <si>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</si>
  <si>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</si>
  <si>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</si>
  <si>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</si>
  <si>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</si>
  <si>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</si>
  <si>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</si>
  <si>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</si>
  <si>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</si>
  <si>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</si>
  <si>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</si>
  <si>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</si>
  <si>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</si>
  <si>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</si>
  <si>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</si>
  <si>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</si>
  <si>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</si>
  <si>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</si>
  <si>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</si>
  <si>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</si>
  <si>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</si>
  <si>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</si>
  <si>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</si>
  <si>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</si>
  <si>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</si>
  <si>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</si>
  <si>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</si>
  <si>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</si>
  <si>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</si>
  <si>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</si>
  <si>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</si>
  <si>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</si>
  <si>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</si>
  <si>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</si>
  <si>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</si>
  <si>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</si>
  <si>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</si>
  <si>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</si>
  <si>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</si>
  <si>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</si>
  <si>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</si>
  <si>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</si>
  <si>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</si>
  <si>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</si>
  <si>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</si>
  <si>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</si>
  <si>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</si>
  <si>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</si>
  <si>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</si>
  <si>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</si>
  <si>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</si>
  <si>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</si>
  <si>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</si>
  <si>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</si>
  <si>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</si>
  <si>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</si>
  <si>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</si>
  <si>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</si>
  <si>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</si>
  <si>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</si>
  <si>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</si>
  <si>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</si>
  <si>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</si>
  <si>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</si>
  <si>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</si>
  <si>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</si>
  <si>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</si>
  <si>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</si>
  <si>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</si>
  <si>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</si>
  <si>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</si>
  <si>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</si>
  <si>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</si>
  <si>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</si>
  <si>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</si>
  <si>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</si>
  <si>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</si>
  <si>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</si>
  <si>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</si>
  <si>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</si>
  <si>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</si>
  <si>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</si>
  <si>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</si>
  <si>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</si>
  <si>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</si>
  <si>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</si>
  <si>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</si>
  <si>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</si>
  <si>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</si>
  <si>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</si>
  <si>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</si>
  <si>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</si>
  <si>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</si>
  <si>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</si>
  <si>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</si>
  <si>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</si>
  <si>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</si>
  <si>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</si>
  <si>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</si>
  <si>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</si>
  <si>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</si>
  <si>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</si>
  <si>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</si>
  <si>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</si>
  <si>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</si>
  <si>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</si>
  <si>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</si>
  <si>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</si>
  <si>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</si>
  <si>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</si>
  <si>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</si>
  <si>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</si>
  <si>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</si>
  <si>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</si>
  <si>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</si>
  <si>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</si>
  <si>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</si>
  <si>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</si>
  <si>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</si>
  <si>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</si>
  <si>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</si>
  <si>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</si>
  <si>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</si>
  <si>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</si>
  <si>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</si>
  <si>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</si>
  <si>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</si>
  <si>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</si>
  <si>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</si>
  <si>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</si>
  <si>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</si>
  <si>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</si>
  <si>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</si>
  <si>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</si>
  <si>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</si>
  <si>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</si>
  <si>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</si>
  <si>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</si>
  <si>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</si>
  <si>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</si>
  <si>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</si>
  <si>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</si>
  <si>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</si>
  <si>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</si>
  <si>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</si>
  <si>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</si>
  <si>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</si>
  <si>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</si>
  <si>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</si>
  <si>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</si>
  <si>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</si>
  <si>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</si>
  <si>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</si>
  <si>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</si>
  <si>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</si>
  <si>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</si>
  <si>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</si>
  <si>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</si>
  <si>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</si>
  <si>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</si>
  <si>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</si>
  <si>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</si>
  <si>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</si>
  <si>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</si>
  <si>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</si>
  <si>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</si>
  <si>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</si>
  <si>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</si>
  <si>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</si>
  <si>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</si>
  <si>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</si>
  <si>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</si>
  <si>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</si>
  <si>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</si>
  <si>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</si>
  <si>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</si>
  <si>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</si>
  <si>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</si>
  <si>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</si>
  <si>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</si>
  <si>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</si>
  <si>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</si>
  <si>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</si>
  <si>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</si>
  <si>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</si>
  <si>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</si>
  <si>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</si>
  <si>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</si>
  <si>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</si>
  <si>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</si>
  <si>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</si>
  <si>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</si>
  <si>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</si>
  <si>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</si>
  <si>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</si>
  <si>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</si>
  <si>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</si>
  <si>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</si>
  <si>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</si>
  <si>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</si>
  <si>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</si>
  <si>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</si>
  <si>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</si>
  <si>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</si>
  <si>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</si>
  <si>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</si>
  <si>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</si>
  <si>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</si>
  <si>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</si>
  <si>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</si>
  <si>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</si>
  <si>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</si>
  <si>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</si>
  <si>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</si>
  <si>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</si>
  <si>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</si>
  <si>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</si>
  <si>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</si>
  <si>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</si>
  <si>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</si>
  <si>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</si>
  <si>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</si>
  <si>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</si>
  <si>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</si>
  <si>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</si>
  <si>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</si>
  <si>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</si>
  <si>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</si>
  <si>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</si>
  <si>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</si>
  <si>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</si>
  <si>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</si>
  <si>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</si>
  <si>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</si>
  <si>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</si>
  <si>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</si>
  <si>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</si>
  <si>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</si>
  <si>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</si>
  <si>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</si>
  <si>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</si>
  <si>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</si>
  <si>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</si>
  <si>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</si>
  <si>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</si>
  <si>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</si>
  <si>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</si>
  <si>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</si>
  <si>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</si>
  <si>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</si>
  <si>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</si>
  <si>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</si>
  <si>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</si>
  <si>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</si>
  <si>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</si>
  <si>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</si>
  <si>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</si>
  <si>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</si>
  <si>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</si>
  <si>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</si>
  <si>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</si>
  <si>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</si>
  <si>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</si>
  <si>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</si>
  <si>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</si>
  <si>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</si>
  <si>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</si>
  <si>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</si>
  <si>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</si>
  <si>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</si>
  <si>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</si>
  <si>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</si>
  <si>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</si>
  <si>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</si>
  <si>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</si>
  <si>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</si>
  <si>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</si>
  <si>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</si>
  <si>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</si>
  <si>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</si>
  <si>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</si>
  <si>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</si>
  <si>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</si>
  <si>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</si>
  <si>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</si>
  <si>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</si>
  <si>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</si>
  <si>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</si>
  <si>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</si>
  <si>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</si>
  <si>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</si>
  <si>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</si>
  <si>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</si>
  <si>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</si>
  <si>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</si>
  <si>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</si>
  <si>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</si>
  <si>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</si>
  <si>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</si>
  <si>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</si>
  <si>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</si>
  <si>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</si>
  <si>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</si>
  <si>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</si>
  <si>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</si>
  <si>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</si>
  <si>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</si>
  <si>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</si>
  <si>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</si>
  <si>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</si>
  <si>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</si>
  <si>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</si>
  <si>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</si>
  <si>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</si>
  <si>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</si>
  <si>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</si>
  <si>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</si>
  <si>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</si>
  <si>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</si>
  <si>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</si>
  <si>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</si>
  <si>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</si>
  <si>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</si>
  <si>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</si>
  <si>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</si>
  <si>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</si>
  <si>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</si>
  <si>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</si>
  <si>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</si>
  <si>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</si>
  <si>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</si>
  <si>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</si>
  <si>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</si>
  <si>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</si>
  <si>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</si>
  <si>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</si>
  <si>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</si>
  <si>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</si>
  <si>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</si>
  <si>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</si>
  <si>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</si>
  <si>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</si>
  <si>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</si>
  <si>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</si>
  <si>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</si>
  <si>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</si>
  <si>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</si>
  <si>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</si>
  <si>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</si>
  <si>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</si>
  <si>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</si>
  <si>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</si>
  <si>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</si>
  <si>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</si>
  <si>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</si>
  <si>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</si>
  <si>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</si>
  <si>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</si>
  <si>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</si>
  <si>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</si>
  <si>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</si>
  <si>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</si>
  <si>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</si>
  <si>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</si>
  <si>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</si>
  <si>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</si>
  <si>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</si>
  <si>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</si>
  <si>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</si>
  <si>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</si>
  <si>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</si>
  <si>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</si>
  <si>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</si>
  <si>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</si>
  <si>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</si>
  <si>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</si>
  <si>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</si>
  <si>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</si>
  <si>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</si>
  <si>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</si>
  <si>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</si>
  <si>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</si>
  <si>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</si>
  <si>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</si>
  <si>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</si>
  <si>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</si>
  <si>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</si>
  <si>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</si>
  <si>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</si>
  <si>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</si>
  <si>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</si>
  <si>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</si>
  <si>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</si>
  <si>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</si>
  <si>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</si>
  <si>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</si>
  <si>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</si>
  <si>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</si>
  <si>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</si>
  <si>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</si>
  <si>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</si>
  <si>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</si>
  <si>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</si>
  <si>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</si>
  <si>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</si>
  <si>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</si>
  <si>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</si>
  <si>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</si>
  <si>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</si>
  <si>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</si>
  <si>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</si>
  <si>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</si>
  <si>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</si>
  <si>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</si>
  <si>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</si>
  <si>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</si>
  <si>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</si>
  <si>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</si>
  <si>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</si>
  <si>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</si>
  <si>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</si>
  <si>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</si>
  <si>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</si>
  <si>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</si>
  <si>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</si>
  <si>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</si>
  <si>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</si>
  <si>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</si>
  <si>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</si>
  <si>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</si>
  <si>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</si>
  <si>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</si>
  <si>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</si>
  <si>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</si>
  <si>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</si>
  <si>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</si>
  <si>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</si>
  <si>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</si>
  <si>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</si>
  <si>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</si>
  <si>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</si>
  <si>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</si>
  <si>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</si>
  <si>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</si>
  <si>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</si>
  <si>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</si>
  <si>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</si>
  <si>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</si>
  <si>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</si>
  <si>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</si>
  <si>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</si>
  <si>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</si>
  <si>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</si>
  <si>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</si>
  <si>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</si>
  <si>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</si>
  <si>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</si>
  <si>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</si>
  <si>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</si>
  <si>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</si>
  <si>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</si>
  <si>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</si>
  <si>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</si>
  <si>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</si>
  <si>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</si>
  <si>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</si>
  <si>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</si>
  <si>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</si>
  <si>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</si>
  <si>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</si>
  <si>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</si>
  <si>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</si>
  <si>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</si>
  <si>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</si>
  <si>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</si>
  <si>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</si>
  <si>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</si>
  <si>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</si>
  <si>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</si>
  <si>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</si>
  <si>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</si>
  <si>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</si>
  <si>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</si>
  <si>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</si>
  <si>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</si>
  <si>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</si>
  <si>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</si>
  <si>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</si>
  <si>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</si>
  <si>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</si>
  <si>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</si>
  <si>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</si>
  <si>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</si>
  <si>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</si>
  <si>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</si>
  <si>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</si>
  <si>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</si>
  <si>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</si>
  <si>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</si>
  <si>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</si>
  <si>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</si>
  <si>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</si>
  <si>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</si>
  <si>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</si>
  <si>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</si>
  <si>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</si>
  <si>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</si>
  <si>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</si>
  <si>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</si>
  <si>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</si>
  <si>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</si>
  <si>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</si>
  <si>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</si>
  <si>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</si>
  <si>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</si>
  <si>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</si>
  <si>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</si>
  <si>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</si>
  <si>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</si>
  <si>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</si>
  <si>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</si>
  <si>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</si>
  <si>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</si>
  <si>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</si>
  <si>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</si>
  <si>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</si>
  <si>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</si>
  <si>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</si>
  <si>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</si>
  <si>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</si>
  <si>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</si>
  <si>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</si>
  <si>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</si>
  <si>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</si>
  <si>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</si>
  <si>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</si>
  <si>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</si>
  <si>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</si>
  <si>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</si>
  <si>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</si>
  <si>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</si>
  <si>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</si>
  <si>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</si>
  <si>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</si>
  <si>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</si>
  <si>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</si>
  <si>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</si>
  <si>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</si>
  <si>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</si>
  <si>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</si>
  <si>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</si>
  <si>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</si>
  <si>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</si>
  <si>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</si>
  <si>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</si>
  <si>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</si>
  <si>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</si>
  <si>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</si>
  <si>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</si>
  <si>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</si>
  <si>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</si>
  <si>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</si>
  <si>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</si>
  <si>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</si>
  <si>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</si>
  <si>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</si>
  <si>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</si>
  <si>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</si>
  <si>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</si>
  <si>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</si>
  <si>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</si>
  <si>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</si>
  <si>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</si>
  <si>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</si>
  <si>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</si>
  <si>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</si>
  <si>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</si>
  <si>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</si>
  <si>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</si>
  <si>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</si>
  <si>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</si>
  <si>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</si>
  <si>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</si>
  <si>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</si>
  <si>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</si>
  <si>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</si>
  <si>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</si>
  <si>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</si>
  <si>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</si>
  <si>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</si>
  <si>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</si>
  <si>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</si>
  <si>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</si>
  <si>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</si>
  <si>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</si>
  <si>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</si>
  <si>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</si>
  <si>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</si>
  <si>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</si>
  <si>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</si>
  <si>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</si>
  <si>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</si>
  <si>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</si>
  <si>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</si>
  <si>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</si>
  <si>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</si>
  <si>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</si>
  <si>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</si>
  <si>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</si>
  <si>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</si>
  <si>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</si>
  <si>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</si>
  <si>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</si>
  <si>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</si>
  <si>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</si>
  <si>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</si>
  <si>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</si>
  <si>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</si>
  <si>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</si>
  <si>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</si>
  <si>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</si>
  <si>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</si>
  <si>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</si>
  <si>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</si>
  <si>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</si>
  <si>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</si>
  <si>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</si>
  <si>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</si>
  <si>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</si>
  <si>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</si>
  <si>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</si>
  <si>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</si>
  <si>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</si>
  <si>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</si>
  <si>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</si>
  <si>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</si>
  <si>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</si>
  <si>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</si>
  <si>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</si>
  <si>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</si>
  <si>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</si>
  <si>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</si>
  <si>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</si>
  <si>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</si>
  <si>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</si>
  <si>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</si>
  <si>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</si>
  <si>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</si>
  <si>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</si>
  <si>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</si>
  <si>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</si>
  <si>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</si>
  <si>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</si>
  <si>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</si>
  <si>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</si>
  <si>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</si>
  <si>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</si>
  <si>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</si>
  <si>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</si>
  <si>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</si>
  <si>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</si>
  <si>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</si>
  <si>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</si>
  <si>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</si>
  <si>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</si>
  <si>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</si>
  <si>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</si>
  <si>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</si>
  <si>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</si>
  <si>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</si>
  <si>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</si>
  <si>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</si>
  <si>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</si>
  <si>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</si>
  <si>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</si>
  <si>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</si>
  <si>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</si>
  <si>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</si>
  <si>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</si>
  <si>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</si>
  <si>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</si>
  <si>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</si>
  <si>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</si>
  <si>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</si>
  <si>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</si>
  <si>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</si>
  <si>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</si>
  <si>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</si>
  <si>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</si>
  <si>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</si>
  <si>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</si>
  <si>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</si>
  <si>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</si>
  <si>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</si>
  <si>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</si>
  <si>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</si>
  <si>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</si>
  <si>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</si>
  <si>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</si>
  <si>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</si>
  <si>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</si>
  <si>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</si>
  <si>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</si>
  <si>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</si>
  <si>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</si>
  <si>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</si>
  <si>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</si>
  <si>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</si>
  <si>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</si>
  <si>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</si>
  <si>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</si>
  <si>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</si>
  <si>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</si>
  <si>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</si>
  <si>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</si>
  <si>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</si>
  <si>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</si>
  <si>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</si>
  <si>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</si>
  <si>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</si>
  <si>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</si>
  <si>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</si>
  <si>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</si>
  <si>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</si>
  <si>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</si>
  <si>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</si>
  <si>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</si>
  <si>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</si>
  <si>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</si>
  <si>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</si>
  <si>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</si>
  <si>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</si>
  <si>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</si>
  <si>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</si>
  <si>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</si>
  <si>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</si>
  <si>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</si>
  <si>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</si>
  <si>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</si>
  <si>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</si>
  <si>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</si>
  <si>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</si>
  <si>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</si>
  <si>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</si>
  <si>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</si>
  <si>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</si>
  <si>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</si>
  <si>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</si>
  <si>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</si>
  <si>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</si>
  <si>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</si>
  <si>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</si>
  <si>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</si>
  <si>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</si>
  <si>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</si>
  <si>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</si>
  <si>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</si>
  <si>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</si>
  <si>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</si>
  <si>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</si>
  <si>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</si>
  <si>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</si>
  <si>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</si>
  <si>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</si>
  <si>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</si>
  <si>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</si>
  <si>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</si>
  <si>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</si>
  <si>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</si>
  <si>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</si>
  <si>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</si>
  <si>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</si>
  <si>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</si>
  <si>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</si>
  <si>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</si>
  <si>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</si>
  <si>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</si>
  <si>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</si>
  <si>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</si>
  <si>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</si>
  <si>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</si>
  <si>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</si>
  <si>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</si>
  <si>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</si>
  <si>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</si>
  <si>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</si>
  <si>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</si>
  <si>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</si>
  <si>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</si>
  <si>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</si>
  <si>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</si>
  <si>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</si>
  <si>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</si>
  <si>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</si>
  <si>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</si>
  <si>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</si>
  <si>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</si>
  <si>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</si>
  <si>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</si>
  <si>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</si>
  <si>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</si>
  <si>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</si>
  <si>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</si>
  <si>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</si>
  <si>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</si>
  <si>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</si>
  <si>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</si>
  <si>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</si>
  <si>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</si>
  <si>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</si>
  <si>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</si>
  <si>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</si>
  <si>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</si>
  <si>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</si>
  <si>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</si>
  <si>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</si>
  <si>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</si>
  <si>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</si>
  <si>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</si>
  <si>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</si>
  <si>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</si>
  <si>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</si>
  <si>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</si>
  <si>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</si>
  <si>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</si>
  <si>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</si>
  <si>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</si>
  <si>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</si>
  <si>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</si>
  <si>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</si>
  <si>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</si>
  <si>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</si>
  <si>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</si>
  <si>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</si>
  <si>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</si>
  <si>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</si>
  <si>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</si>
  <si>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</si>
  <si>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</si>
  <si>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</si>
  <si>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</si>
  <si>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</si>
  <si>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</si>
  <si>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</si>
  <si>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</si>
  <si>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</si>
  <si>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</si>
  <si>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</si>
  <si>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</si>
  <si>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</si>
  <si>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</si>
  <si>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</si>
  <si>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</si>
  <si>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</si>
  <si>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</si>
  <si>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</si>
  <si>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</si>
  <si>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</si>
  <si>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</si>
  <si>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</si>
  <si>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</si>
  <si>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</si>
  <si>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</si>
  <si>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</si>
  <si>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</si>
  <si>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</si>
  <si>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</si>
  <si>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</si>
  <si>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</si>
  <si>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</si>
  <si>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</si>
  <si>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</si>
  <si>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</si>
  <si>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</si>
  <si>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</si>
  <si>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</si>
  <si>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</si>
  <si>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</si>
  <si>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</si>
  <si>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</si>
  <si>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</si>
  <si>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</si>
  <si>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</si>
  <si>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</si>
  <si>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</si>
  <si>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</si>
  <si>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</si>
  <si>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</si>
  <si>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</si>
  <si>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</si>
  <si>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</si>
  <si>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</si>
  <si>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</si>
  <si>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</si>
  <si>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</si>
  <si>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</si>
  <si>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</si>
  <si>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</si>
  <si>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</si>
  <si>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</si>
  <si>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</si>
  <si>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</si>
  <si>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</si>
  <si>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</si>
  <si>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</si>
  <si>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</si>
  <si>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</si>
  <si>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</si>
  <si>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</si>
  <si>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</si>
  <si>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</si>
  <si>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</si>
  <si>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</si>
  <si>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</si>
  <si>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</si>
  <si>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</si>
  <si>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</si>
  <si>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</si>
  <si>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</si>
  <si>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</si>
  <si>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</si>
  <si>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</si>
  <si>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</si>
  <si>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</si>
  <si>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</si>
  <si>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</si>
  <si>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</si>
  <si>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</si>
  <si>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</si>
  <si>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</si>
  <si>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</si>
  <si>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</si>
  <si>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</si>
  <si>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</si>
  <si>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</si>
  <si>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</si>
  <si>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</si>
  <si>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</si>
  <si>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</si>
  <si>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</si>
  <si>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</si>
  <si>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</si>
  <si>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</si>
  <si>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</si>
  <si>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</si>
  <si>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</si>
  <si>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</si>
  <si>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</si>
  <si>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</si>
  <si>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</si>
  <si>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</si>
  <si>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</si>
  <si>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</si>
  <si>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</si>
  <si>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</si>
  <si>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</si>
  <si>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</si>
  <si>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</si>
  <si>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</si>
  <si>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</si>
  <si>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</si>
  <si>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</si>
  <si>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</si>
  <si>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</si>
  <si>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</si>
  <si>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</si>
  <si>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</si>
  <si>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</si>
  <si>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</si>
  <si>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</si>
  <si>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</si>
  <si>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</si>
  <si>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</si>
  <si>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</si>
  <si>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</si>
  <si>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</si>
  <si>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</si>
  <si>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</si>
  <si>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</si>
  <si>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</si>
  <si>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</si>
  <si>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</si>
  <si>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</si>
  <si>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</si>
  <si>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</si>
  <si>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</si>
  <si>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</si>
  <si>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</si>
  <si>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</si>
  <si>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</si>
  <si>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</si>
  <si>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</si>
  <si>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</si>
  <si>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</si>
  <si>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</si>
  <si>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</si>
  <si>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</si>
  <si>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</si>
  <si>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</si>
  <si>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</si>
  <si>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</si>
  <si>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</si>
  <si>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</si>
  <si>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</si>
  <si>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</si>
  <si>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</si>
  <si>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</si>
  <si>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</si>
  <si>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</si>
  <si>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</si>
  <si>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</si>
  <si>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</si>
  <si>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</si>
  <si>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</si>
  <si>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</si>
  <si>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</si>
  <si>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</si>
  <si>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</si>
  <si>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</si>
  <si>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</si>
  <si>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</si>
  <si>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</si>
  <si>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</si>
  <si>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</si>
  <si>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</si>
  <si>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</si>
  <si>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</si>
  <si>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</si>
  <si>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</si>
  <si>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</si>
  <si>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</si>
  <si>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</si>
  <si>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</si>
  <si>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</si>
  <si>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</si>
  <si>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</si>
  <si>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</si>
  <si>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</si>
  <si>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</si>
  <si>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</si>
  <si>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</si>
  <si>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</si>
  <si>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</si>
  <si>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</si>
  <si>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</si>
  <si>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</si>
  <si>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</si>
  <si>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</si>
  <si>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</si>
  <si>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</si>
  <si>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</si>
  <si>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</si>
  <si>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</si>
  <si>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</si>
  <si>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</si>
  <si>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</si>
  <si>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</si>
  <si>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</si>
  <si>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</si>
  <si>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</si>
  <si>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</si>
  <si>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</si>
  <si>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</si>
  <si>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</si>
  <si>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</si>
  <si>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</si>
  <si>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</si>
  <si>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</si>
  <si>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</si>
  <si>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</si>
  <si>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</si>
  <si>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</si>
  <si>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</si>
  <si>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</si>
  <si>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</si>
  <si>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</si>
  <si>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</si>
  <si>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</si>
  <si>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</si>
  <si>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</si>
  <si>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</si>
  <si>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</si>
  <si>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</si>
  <si>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</si>
  <si>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</si>
  <si>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</si>
  <si>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</si>
  <si>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</si>
  <si>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</si>
  <si>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</si>
  <si>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</si>
  <si>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</si>
  <si>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</si>
  <si>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</si>
  <si>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</si>
  <si>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</si>
  <si>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</si>
  <si>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</si>
  <si>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</si>
  <si>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</si>
  <si>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</si>
  <si>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</si>
  <si>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</si>
  <si>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</si>
  <si>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</si>
  <si>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</si>
  <si>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</si>
  <si>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</si>
  <si>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</si>
  <si>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</si>
  <si>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</si>
  <si>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</si>
  <si>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</si>
  <si>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</si>
  <si>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</si>
  <si>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</si>
  <si>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</si>
  <si>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</si>
  <si>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</si>
  <si>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</si>
  <si>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</si>
  <si>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</si>
  <si>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</si>
  <si>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</si>
  <si>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</si>
  <si>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</si>
  <si>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</si>
  <si>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</si>
  <si>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</si>
  <si>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</si>
  <si>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</si>
  <si>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</si>
  <si>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</si>
  <si>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</si>
  <si>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</si>
  <si>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</si>
  <si>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</si>
  <si>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</si>
  <si>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</si>
  <si>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</si>
  <si>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</si>
  <si>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</si>
  <si>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</si>
  <si>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</si>
  <si>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</si>
  <si>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</si>
  <si>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</si>
  <si>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</si>
  <si>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</si>
  <si>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</si>
  <si>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</si>
  <si>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</si>
  <si>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</si>
  <si>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</si>
  <si>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</si>
  <si>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</si>
  <si>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</si>
  <si>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</si>
  <si>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</si>
  <si>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</si>
  <si>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</si>
  <si>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</si>
  <si>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</si>
  <si>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</si>
  <si>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</si>
  <si>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</si>
  <si>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</si>
  <si>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</si>
  <si>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</si>
  <si>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</si>
  <si>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</si>
  <si>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</si>
  <si>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</si>
  <si>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</si>
  <si>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</si>
  <si>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</si>
  <si>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</si>
  <si>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</si>
  <si>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</si>
  <si>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</si>
  <si>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</si>
  <si>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</si>
  <si>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</si>
  <si>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</si>
  <si>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</si>
  <si>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</si>
  <si>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</si>
  <si>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</si>
  <si>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</si>
  <si>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</si>
  <si>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</si>
  <si>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</si>
  <si>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</si>
  <si>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</si>
  <si>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</si>
  <si>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</si>
  <si>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</si>
  <si>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</si>
  <si>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</si>
  <si>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</si>
  <si>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</si>
  <si>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</si>
  <si>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</si>
  <si>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</si>
  <si>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</si>
  <si>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</si>
  <si>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</si>
  <si>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</si>
  <si>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</si>
  <si>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</si>
  <si>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</si>
  <si>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</si>
  <si>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</si>
  <si>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</si>
  <si>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</si>
  <si>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</si>
  <si>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</si>
  <si>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</si>
  <si>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</si>
  <si>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</si>
  <si>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</si>
  <si>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</si>
  <si>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</si>
  <si>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</si>
  <si>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</si>
  <si>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</si>
  <si>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</si>
  <si>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</si>
  <si>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</si>
  <si>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</si>
  <si>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</si>
  <si>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</si>
  <si>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</si>
  <si>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</si>
  <si>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</si>
  <si>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</si>
  <si>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</si>
  <si>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</si>
  <si>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</si>
  <si>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</si>
  <si>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</si>
  <si>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</si>
  <si>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</si>
  <si>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</si>
  <si>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</si>
  <si>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</si>
  <si>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</si>
  <si>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</si>
  <si>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</si>
  <si>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</si>
  <si>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</si>
  <si>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</si>
  <si>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</si>
  <si>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</si>
  <si>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</si>
  <si>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</si>
  <si>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</si>
  <si>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</si>
  <si>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</si>
  <si>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</si>
  <si>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</si>
  <si>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</si>
  <si>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</si>
  <si>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</si>
  <si>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</si>
  <si>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</si>
  <si>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</si>
  <si>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</si>
  <si>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</si>
  <si>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</si>
  <si>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</si>
  <si>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</si>
  <si>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</si>
  <si>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</si>
  <si>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</si>
  <si>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</si>
  <si>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</si>
  <si>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</si>
  <si>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</si>
  <si>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</si>
  <si>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</si>
  <si>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</si>
  <si>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</si>
  <si>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</si>
  <si>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</si>
  <si>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</si>
  <si>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</si>
  <si>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</si>
  <si>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</si>
  <si>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</si>
  <si>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</si>
  <si>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</si>
  <si>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</si>
  <si>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</si>
  <si>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</si>
  <si>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</si>
  <si>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</si>
  <si>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</si>
  <si>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</si>
  <si>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</si>
  <si>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</si>
  <si>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</si>
  <si>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</si>
  <si>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</si>
  <si>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</si>
  <si>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</si>
  <si>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</si>
  <si>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</si>
  <si>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</si>
  <si>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</si>
  <si>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</si>
  <si>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</si>
  <si>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</si>
  <si>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</si>
  <si>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</si>
  <si>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</si>
  <si>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</si>
  <si>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</si>
  <si>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</si>
  <si>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</si>
  <si>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</si>
  <si>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</si>
  <si>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</si>
  <si>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</si>
  <si>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</si>
  <si>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</si>
  <si>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</si>
  <si>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</si>
  <si>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</si>
  <si>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</si>
  <si>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</si>
  <si>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</si>
  <si>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</si>
  <si>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</si>
  <si>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</si>
  <si>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</si>
  <si>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</si>
  <si>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</si>
  <si>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</si>
  <si>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</si>
  <si>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</si>
  <si>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</si>
  <si>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</si>
  <si>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</si>
  <si>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</si>
  <si>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</si>
  <si>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</si>
  <si>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</si>
  <si>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</si>
  <si>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</si>
  <si>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</si>
  <si>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</si>
  <si>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</si>
  <si>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</si>
  <si>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</si>
  <si>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</si>
  <si>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</si>
  <si>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</si>
  <si>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</si>
  <si>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</si>
  <si>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</si>
  <si>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</si>
  <si>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</si>
  <si>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</si>
  <si>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</si>
  <si>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</si>
  <si>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</si>
  <si>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</si>
  <si>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</si>
  <si>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</si>
  <si>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</si>
  <si>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</si>
  <si>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</si>
  <si>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</si>
  <si>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</si>
  <si>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</si>
  <si>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</si>
  <si>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</si>
  <si>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</si>
  <si>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</si>
  <si>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</si>
  <si>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</si>
  <si>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</si>
  <si>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</si>
  <si>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</si>
  <si>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</si>
  <si>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</si>
  <si>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</si>
  <si>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</si>
  <si>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</si>
  <si>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</si>
  <si>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</si>
  <si>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</si>
  <si>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</si>
  <si>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</si>
  <si>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</si>
  <si>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</si>
  <si>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</si>
  <si>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</si>
  <si>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</si>
  <si>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</si>
  <si>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</si>
  <si>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</si>
  <si>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</si>
  <si>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</si>
  <si>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</si>
  <si>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</si>
  <si>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</si>
  <si>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</si>
  <si>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</si>
  <si>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</si>
  <si>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</si>
  <si>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</si>
  <si>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</si>
  <si>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</si>
  <si>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</si>
  <si>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</si>
  <si>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</si>
  <si>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</si>
  <si>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</si>
  <si>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</si>
  <si>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</si>
  <si>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</si>
  <si>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</si>
  <si>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</si>
  <si>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</si>
  <si>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</si>
  <si>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</si>
  <si>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</si>
  <si>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</si>
  <si>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</si>
  <si>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</si>
  <si>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</si>
  <si>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</si>
  <si>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</si>
  <si>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</si>
  <si>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</si>
  <si>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</si>
  <si>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</si>
  <si>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</si>
  <si>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</si>
  <si>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</si>
  <si>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</si>
  <si>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</si>
  <si>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</si>
  <si>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</si>
  <si>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</si>
  <si>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</si>
  <si>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</si>
  <si>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</si>
  <si>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</si>
  <si>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</si>
  <si>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</si>
  <si>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</si>
  <si>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</si>
  <si>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</si>
  <si>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</si>
  <si>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</si>
  <si>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</si>
  <si>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</si>
  <si>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</si>
  <si>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</si>
  <si>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</si>
  <si>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</si>
  <si>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</si>
  <si>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</si>
  <si>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</si>
  <si>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</si>
  <si>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</si>
  <si>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</si>
  <si>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</si>
  <si>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</si>
  <si>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</si>
  <si>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</si>
  <si>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</si>
  <si>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</si>
  <si>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</si>
  <si>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</si>
  <si>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</si>
  <si>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</si>
  <si>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</si>
  <si>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</si>
  <si>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</si>
  <si>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</si>
  <si>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</si>
  <si>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</si>
  <si>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</si>
  <si>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</si>
  <si>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</si>
  <si>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</si>
  <si>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</si>
  <si>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</si>
  <si>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</si>
  <si>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</si>
  <si>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</si>
  <si>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</si>
  <si>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</si>
  <si>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</si>
  <si>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</si>
  <si>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</si>
  <si>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</si>
  <si>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</si>
  <si>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</si>
  <si>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</si>
  <si>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</si>
  <si>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</si>
  <si>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</si>
  <si>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</si>
  <si>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</si>
  <si>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</si>
  <si>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</si>
  <si>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</si>
  <si>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</si>
  <si>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</si>
  <si>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</si>
  <si>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</si>
  <si>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</si>
  <si>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</si>
  <si>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</si>
  <si>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</si>
  <si>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</si>
  <si>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</si>
  <si>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</si>
  <si>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</si>
  <si>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</si>
  <si>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</si>
  <si>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</si>
  <si>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</si>
  <si>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</si>
  <si>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</si>
  <si>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</si>
  <si>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</si>
  <si>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</si>
  <si>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</si>
  <si>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</si>
  <si>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</si>
  <si>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</si>
  <si>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</si>
  <si>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</si>
  <si>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</si>
  <si>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</si>
  <si>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</si>
  <si>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</si>
  <si>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</si>
  <si>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</si>
  <si>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</si>
  <si>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</si>
  <si>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</si>
  <si>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</si>
  <si>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</si>
  <si>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</si>
  <si>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</si>
  <si>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</si>
  <si>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</si>
  <si>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</si>
  <si>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</si>
  <si>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</si>
  <si>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</si>
  <si>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</si>
  <si>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</si>
  <si>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</si>
  <si>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</si>
  <si>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</si>
  <si>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</si>
  <si>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</si>
  <si>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</si>
  <si>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</si>
  <si>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</si>
  <si>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</si>
  <si>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</si>
  <si>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</si>
  <si>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</si>
  <si>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</si>
  <si>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</si>
  <si>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</si>
  <si>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</si>
  <si>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</si>
  <si>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</si>
  <si>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</si>
  <si>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</si>
  <si>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</si>
  <si>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</si>
  <si>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</si>
  <si>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</si>
  <si>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</si>
  <si>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</si>
  <si>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</si>
  <si>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</si>
  <si>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</si>
  <si>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</si>
  <si>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</si>
  <si>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</si>
  <si>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</si>
  <si>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</si>
  <si>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</si>
  <si>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</si>
  <si>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</si>
  <si>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</si>
  <si>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</si>
  <si>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</si>
  <si>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</si>
  <si>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</si>
  <si>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</si>
  <si>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</si>
  <si>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</si>
  <si>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</si>
  <si>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</si>
  <si>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</si>
  <si>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</si>
  <si>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</si>
  <si>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</si>
  <si>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</si>
  <si>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</si>
  <si>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</si>
  <si>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</si>
  <si>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</si>
  <si>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</si>
  <si>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</si>
  <si>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</si>
  <si>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</si>
  <si>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</si>
  <si>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</si>
  <si>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</si>
  <si>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</si>
  <si>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</si>
  <si>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</si>
  <si>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</si>
  <si>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</si>
  <si>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</si>
  <si>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</si>
  <si>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</si>
  <si>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</si>
  <si>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</si>
  <si>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</si>
  <si>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</si>
  <si>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</si>
  <si>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</si>
  <si>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</si>
  <si>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</si>
  <si>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</si>
  <si>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</si>
  <si>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</si>
  <si>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</si>
  <si>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</si>
  <si>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</si>
  <si>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</si>
  <si>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</si>
  <si>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</si>
  <si>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</si>
  <si>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</si>
  <si>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</si>
  <si>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</si>
  <si>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</si>
  <si>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</si>
  <si>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</si>
  <si>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</si>
  <si>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</si>
  <si>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</si>
  <si>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</si>
  <si>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</si>
  <si>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</si>
  <si>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</si>
  <si>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</si>
  <si>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</si>
  <si>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</si>
  <si>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</si>
  <si>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</si>
  <si>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</si>
  <si>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</si>
  <si>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</si>
  <si>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</si>
  <si>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</si>
  <si>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</si>
  <si>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</si>
  <si>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</si>
  <si>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</si>
  <si>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</si>
  <si>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</si>
  <si>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</si>
  <si>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</si>
  <si>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</si>
  <si>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</si>
  <si>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</si>
  <si>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</si>
  <si>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</si>
  <si>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</si>
  <si>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</si>
  <si>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</si>
  <si>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</si>
  <si>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</si>
  <si>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</si>
  <si>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</si>
  <si>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</si>
  <si>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</si>
  <si>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</si>
  <si>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</si>
  <si>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</si>
  <si>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</si>
  <si>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</si>
  <si>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</si>
  <si>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</si>
  <si>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</si>
  <si>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</si>
  <si>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</si>
  <si>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</si>
  <si>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</si>
  <si>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</si>
  <si>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</si>
  <si>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</si>
  <si>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</si>
  <si>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</si>
  <si>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</si>
  <si>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</si>
  <si>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</si>
  <si>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</si>
  <si>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</si>
  <si>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</si>
  <si>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</si>
  <si>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</si>
  <si>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</si>
  <si>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</si>
  <si>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</si>
  <si>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</si>
  <si>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</si>
  <si>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</si>
  <si>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</si>
  <si>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</si>
  <si>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</si>
  <si>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</si>
  <si>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</si>
  <si>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</si>
  <si>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</si>
  <si>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</si>
  <si>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</si>
  <si>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</si>
  <si>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</si>
  <si>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</si>
  <si>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</si>
  <si>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</si>
  <si>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</si>
  <si>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</si>
  <si>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</si>
  <si>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</si>
  <si>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</si>
  <si>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</si>
  <si>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</si>
  <si>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</si>
  <si>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</si>
  <si>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</si>
  <si>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</si>
  <si>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</si>
  <si>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</si>
  <si>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</si>
  <si>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</si>
  <si>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</si>
  <si>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</si>
  <si>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</si>
  <si>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</si>
  <si>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</si>
  <si>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</si>
  <si>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</si>
  <si>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</si>
  <si>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</si>
  <si>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</si>
  <si>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</si>
  <si>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</si>
  <si>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</si>
  <si>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</si>
  <si>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</si>
  <si>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</si>
  <si>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</si>
  <si>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</si>
  <si>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</si>
  <si>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</si>
  <si>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</si>
  <si>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</si>
  <si>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</si>
  <si>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</si>
  <si>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</si>
  <si>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</si>
  <si>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</si>
  <si>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</si>
  <si>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</si>
  <si>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</si>
  <si>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</si>
  <si>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</si>
  <si>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</si>
  <si>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</si>
  <si>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</si>
  <si>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</si>
  <si>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</si>
  <si>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</si>
  <si>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</si>
  <si>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</si>
  <si>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</si>
  <si>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</si>
  <si>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</si>
  <si>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</si>
  <si>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</si>
  <si>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</si>
  <si>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</si>
  <si>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</si>
  <si>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</si>
  <si>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</si>
  <si>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</si>
  <si>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</si>
  <si>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</si>
  <si>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</si>
  <si>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</si>
  <si>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</si>
  <si>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</si>
  <si>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</si>
  <si>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</si>
  <si>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</si>
  <si>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</si>
  <si>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</si>
  <si>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</si>
  <si>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</si>
  <si>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</si>
  <si>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</si>
  <si>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</si>
  <si>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</si>
  <si>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</si>
  <si>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</si>
  <si>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</si>
  <si>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</si>
  <si>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</si>
  <si>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</si>
  <si>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</si>
  <si>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</si>
  <si>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</si>
  <si>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</si>
  <si>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</si>
  <si>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</si>
  <si>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</si>
  <si>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</si>
  <si>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</si>
  <si>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</si>
  <si>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</si>
  <si>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</si>
  <si>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</si>
  <si>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</si>
  <si>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</si>
  <si>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</si>
  <si>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</si>
  <si>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</si>
  <si>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</si>
  <si>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</si>
  <si>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</si>
  <si>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</si>
  <si>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</si>
  <si>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</si>
  <si>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</si>
  <si>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</si>
  <si>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</si>
  <si>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</si>
  <si>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</si>
  <si>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</si>
  <si>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</si>
  <si>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</si>
  <si>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</si>
  <si>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</si>
  <si>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</si>
  <si>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</si>
  <si>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</si>
  <si>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</si>
  <si>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</si>
  <si>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</si>
  <si>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</si>
  <si>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</si>
  <si>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</si>
  <si>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</si>
  <si>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</si>
  <si>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</si>
  <si>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</si>
  <si>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</si>
  <si>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</si>
  <si>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</si>
  <si>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</si>
  <si>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</si>
  <si>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</si>
  <si>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</si>
  <si>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</si>
  <si>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</si>
  <si>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</si>
  <si>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</si>
  <si>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</si>
  <si>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</si>
  <si>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</si>
  <si>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</si>
  <si>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</si>
  <si>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</si>
  <si>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</si>
  <si>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</si>
  <si>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</si>
  <si>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</si>
  <si>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</si>
  <si>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</si>
  <si>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</si>
  <si>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</si>
  <si>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</si>
  <si>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</si>
  <si>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</si>
  <si>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</si>
  <si>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</si>
  <si>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</si>
  <si>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</si>
  <si>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</si>
  <si>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</si>
  <si>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</si>
  <si>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</si>
  <si>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</si>
  <si>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</si>
  <si>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</si>
  <si>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</si>
  <si>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</si>
  <si>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</si>
  <si>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</si>
  <si>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</si>
  <si>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</si>
  <si>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</si>
  <si>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</si>
  <si>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</si>
  <si>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</si>
  <si>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</si>
  <si>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</si>
  <si>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</si>
  <si>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</si>
  <si>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</si>
  <si>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</si>
  <si>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</si>
  <si>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</si>
  <si>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</si>
  <si>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</si>
  <si>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</si>
  <si>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</si>
  <si>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</si>
  <si>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</si>
  <si>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</si>
  <si>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</si>
  <si>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</si>
  <si>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</si>
  <si>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</si>
  <si>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</si>
  <si>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</si>
  <si>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</si>
  <si>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</si>
  <si>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</si>
  <si>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</si>
  <si>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</si>
  <si>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</si>
  <si>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</si>
  <si>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</si>
  <si>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</si>
  <si>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</si>
  <si>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</si>
  <si>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</si>
  <si>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</si>
  <si>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</si>
  <si>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</si>
  <si>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</si>
  <si>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</si>
  <si>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</si>
  <si>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</si>
  <si>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</si>
  <si>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</si>
  <si>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</si>
  <si>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</si>
  <si>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</si>
  <si>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</si>
  <si>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</si>
  <si>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</si>
  <si>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</si>
  <si>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</si>
  <si>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</si>
  <si>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</si>
  <si>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</si>
  <si>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</si>
  <si>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</si>
  <si>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</si>
  <si>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</si>
  <si>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</si>
  <si>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</si>
  <si>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</si>
  <si>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</si>
  <si>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</si>
  <si>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</si>
  <si>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</si>
  <si>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</si>
  <si>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</si>
  <si>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</si>
  <si>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</si>
  <si>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</si>
  <si>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</si>
  <si>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</si>
  <si>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</si>
  <si>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</si>
  <si>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</si>
  <si>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</si>
  <si>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</si>
  <si>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</si>
  <si>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</si>
  <si>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</si>
  <si>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</si>
  <si>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</si>
  <si>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</si>
  <si>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</si>
  <si>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</si>
  <si>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</si>
  <si>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</si>
  <si>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</si>
  <si>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</si>
  <si>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</si>
  <si>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</si>
  <si>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</si>
  <si>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</si>
  <si>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</si>
  <si>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</si>
  <si>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</si>
  <si>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</si>
  <si>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</si>
  <si>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</si>
  <si>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</si>
  <si>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</si>
  <si>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</si>
  <si>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</si>
  <si>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</si>
  <si>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</si>
  <si>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</si>
  <si>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</si>
  <si>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</si>
  <si>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</si>
  <si>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</si>
  <si>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</si>
  <si>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</si>
  <si>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</si>
  <si>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</si>
  <si>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</si>
  <si>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</si>
  <si>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</si>
  <si>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</si>
  <si>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</si>
  <si>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</si>
  <si>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</si>
  <si>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</si>
  <si>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</si>
  <si>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</si>
  <si>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</si>
  <si>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</si>
  <si>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</si>
  <si>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</si>
  <si>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</si>
  <si>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</si>
  <si>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</si>
  <si>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</si>
  <si>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</si>
  <si>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</si>
  <si>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</si>
  <si>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</si>
  <si>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</si>
  <si>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</si>
  <si>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</si>
  <si>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</si>
  <si>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</si>
  <si>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</si>
  <si>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</si>
  <si>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</si>
  <si>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</si>
  <si>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</si>
  <si>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</si>
  <si>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</si>
  <si>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</si>
  <si>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</si>
  <si>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</si>
  <si>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</si>
  <si>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</si>
  <si>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</si>
  <si>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</si>
  <si>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</si>
  <si>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</si>
  <si>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</si>
  <si>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</si>
  <si>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</si>
  <si>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</si>
  <si>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</si>
  <si>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</si>
  <si>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</si>
  <si>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</si>
  <si>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</si>
  <si>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</si>
  <si>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</si>
  <si>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</si>
  <si>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</si>
  <si>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</si>
  <si>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</si>
  <si>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</si>
  <si>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</si>
  <si>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</si>
  <si>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</si>
  <si>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</si>
  <si>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</si>
  <si>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</si>
  <si>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</si>
  <si>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</si>
  <si>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</si>
  <si>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</si>
  <si>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</si>
  <si>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</si>
  <si>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</si>
  <si>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</si>
  <si>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</si>
  <si>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</si>
  <si>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</si>
  <si>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</si>
  <si>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</si>
  <si>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</si>
  <si>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</si>
  <si>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</si>
  <si>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</si>
  <si>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</si>
  <si>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</si>
  <si>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</si>
  <si>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</si>
  <si>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</si>
  <si>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</si>
  <si>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</si>
  <si>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</si>
  <si>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</si>
  <si>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</si>
  <si>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</si>
  <si>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</si>
  <si>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</si>
  <si>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</si>
  <si>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</si>
  <si>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</si>
  <si>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</si>
  <si>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</si>
  <si>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</si>
  <si>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</si>
  <si>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</si>
  <si>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</si>
  <si>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</si>
  <si>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</si>
  <si>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</si>
  <si>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</si>
  <si>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</si>
  <si>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</si>
  <si>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</si>
  <si>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</si>
  <si>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</si>
  <si>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</si>
  <si>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</si>
  <si>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</si>
  <si>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</si>
  <si>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</si>
  <si>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</si>
  <si>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</si>
  <si>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</si>
  <si>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</si>
  <si>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</si>
  <si>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</si>
  <si>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</si>
  <si>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</si>
  <si>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</si>
  <si>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</si>
  <si>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</si>
  <si>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</si>
  <si>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</si>
  <si>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</si>
  <si>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</si>
  <si>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</si>
  <si>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</si>
  <si>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</si>
  <si>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</si>
  <si>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</si>
  <si>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</si>
  <si>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</si>
  <si>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</si>
  <si>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</si>
  <si>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</si>
  <si>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</si>
  <si>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</si>
  <si>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</si>
  <si>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</si>
  <si>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</si>
  <si>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</si>
  <si>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</si>
  <si>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</si>
  <si>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</si>
  <si>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</si>
  <si>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</si>
  <si>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</si>
  <si>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</si>
  <si>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</si>
  <si>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</si>
  <si>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</si>
  <si>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</si>
  <si>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</si>
  <si>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</si>
  <si>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</si>
  <si>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</si>
  <si>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</si>
  <si>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</si>
  <si>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</si>
  <si>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</si>
  <si>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</si>
  <si>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</si>
  <si>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</si>
  <si>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</si>
  <si>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</si>
  <si>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</si>
  <si>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</si>
  <si>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</si>
  <si>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</si>
  <si>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</si>
  <si>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</si>
  <si>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</si>
  <si>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</si>
  <si>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</si>
  <si>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</si>
  <si>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</si>
  <si>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</si>
  <si>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</si>
  <si>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</si>
  <si>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</si>
  <si>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</si>
  <si>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</si>
  <si>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</si>
  <si>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</si>
  <si>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</si>
  <si>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</si>
  <si>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</si>
  <si>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</si>
  <si>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</si>
  <si>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</si>
  <si>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</si>
  <si>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</si>
  <si>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</si>
  <si>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</si>
  <si>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</si>
  <si>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</si>
  <si>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</si>
  <si>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</si>
  <si>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</si>
  <si>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</si>
  <si>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</si>
  <si>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</si>
  <si>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</si>
  <si>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</si>
  <si>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</si>
  <si>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</si>
  <si>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</si>
  <si>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</si>
  <si>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</si>
  <si>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</si>
  <si>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</si>
  <si>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</si>
  <si>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</si>
  <si>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</si>
  <si>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</si>
  <si>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</si>
  <si>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</si>
  <si>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</si>
  <si>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</si>
  <si>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</si>
  <si>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</si>
  <si>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</si>
  <si>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</si>
  <si>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</si>
  <si>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</si>
  <si>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</si>
  <si>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</si>
  <si>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</si>
  <si>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</si>
  <si>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</si>
  <si>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</si>
  <si>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</si>
  <si>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</si>
  <si>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</si>
  <si>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</si>
  <si>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</si>
  <si>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</si>
  <si>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</si>
  <si>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</si>
  <si>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</si>
  <si>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</si>
  <si>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</si>
  <si>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</si>
  <si>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</si>
  <si>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</si>
  <si>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</si>
  <si>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</si>
  <si>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</si>
  <si>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</si>
  <si>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</si>
  <si>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</si>
  <si>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</si>
  <si>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</si>
  <si>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</si>
  <si>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</si>
  <si>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</si>
  <si>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</si>
  <si>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</si>
  <si>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</si>
  <si>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</si>
  <si>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</si>
  <si>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</si>
  <si>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</si>
  <si>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</si>
  <si>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</si>
  <si>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</si>
  <si>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</si>
  <si>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</si>
  <si>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</si>
  <si>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</si>
  <si>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</si>
  <si>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</si>
  <si>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</si>
  <si>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</si>
  <si>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</si>
  <si>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</si>
  <si>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</si>
  <si>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</si>
  <si>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</si>
  <si>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</si>
  <si>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</si>
  <si>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</si>
  <si>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</si>
  <si>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</si>
  <si>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</si>
  <si>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</si>
  <si>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</si>
  <si>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</si>
  <si>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</si>
  <si>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</si>
  <si>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</si>
  <si>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</si>
  <si>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</si>
  <si>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</si>
  <si>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</si>
  <si>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</si>
  <si>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</si>
  <si>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</si>
  <si>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</si>
  <si>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</si>
  <si>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</si>
  <si>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</si>
  <si>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</si>
  <si>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</si>
  <si>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</si>
  <si>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</si>
  <si>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</si>
  <si>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</si>
  <si>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</si>
  <si>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</si>
  <si>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</si>
  <si>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</si>
  <si>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</si>
  <si>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</si>
  <si>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</si>
  <si>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</si>
  <si>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</si>
  <si>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</si>
  <si>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</si>
  <si>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</si>
  <si>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</si>
  <si>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</si>
  <si>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</si>
  <si>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</si>
  <si>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</si>
  <si>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</si>
  <si>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</si>
  <si>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</si>
  <si>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</si>
  <si>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</si>
  <si>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</si>
  <si>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</si>
  <si>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</si>
  <si>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</si>
  <si>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</si>
  <si>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</si>
  <si>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</si>
  <si>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</si>
  <si>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</si>
  <si>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</si>
  <si>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</si>
  <si>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</si>
  <si>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</si>
  <si>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</si>
  <si>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</si>
  <si>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</si>
  <si>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</si>
  <si>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</si>
  <si>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</si>
  <si>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</si>
  <si>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</si>
  <si>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</si>
  <si>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</si>
  <si>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</si>
  <si>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</si>
  <si>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</si>
  <si>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</si>
  <si>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</si>
  <si>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</si>
  <si>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</si>
  <si>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</si>
  <si>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</si>
  <si>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</si>
  <si>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</si>
  <si>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</si>
  <si>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</si>
  <si>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</si>
  <si>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</si>
  <si>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</si>
  <si>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</si>
  <si>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</si>
  <si>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</si>
  <si>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</si>
  <si>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</si>
  <si>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</si>
  <si>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</si>
  <si>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</si>
  <si>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</si>
  <si>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</si>
  <si>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</si>
  <si>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</si>
  <si>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</si>
  <si>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</si>
  <si>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</si>
  <si>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</si>
  <si>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</si>
  <si>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</si>
  <si>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</si>
  <si>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</si>
  <si>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</si>
  <si>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</si>
  <si>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</si>
  <si>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</si>
  <si>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</si>
  <si>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</si>
  <si>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</si>
  <si>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</si>
  <si>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</si>
  <si>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</si>
  <si>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</si>
  <si>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</si>
  <si>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</si>
  <si>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</si>
  <si>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</si>
  <si>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</si>
  <si>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</si>
  <si>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</si>
  <si>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</si>
  <si>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</si>
  <si>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</si>
  <si>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</si>
  <si>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</si>
  <si>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</si>
  <si>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</si>
  <si>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</si>
  <si>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</si>
  <si>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</si>
  <si>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</si>
  <si>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</si>
  <si>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</si>
  <si>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</si>
  <si>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</si>
  <si>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</si>
  <si>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</si>
  <si>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</si>
  <si>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</si>
  <si>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</si>
  <si>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</si>
  <si>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</si>
  <si>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</si>
  <si>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</si>
  <si>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</si>
  <si>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</si>
  <si>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</si>
  <si>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</si>
  <si>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</si>
  <si>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</si>
  <si>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</si>
  <si>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</si>
  <si>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</si>
  <si>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</si>
  <si>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</si>
  <si>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</si>
  <si>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</si>
  <si>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</si>
  <si>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</si>
  <si>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</si>
  <si>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</si>
  <si>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</si>
  <si>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</si>
  <si>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</si>
  <si>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</si>
  <si>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</si>
  <si>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</si>
  <si>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</si>
  <si>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</si>
  <si>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</si>
  <si>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</si>
  <si>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</si>
  <si>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</si>
  <si>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</si>
  <si>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</si>
  <si>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</si>
  <si>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</si>
  <si>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</si>
  <si>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</si>
  <si>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</si>
  <si>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</si>
  <si>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</si>
  <si>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</si>
  <si>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</si>
  <si>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</si>
  <si>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</si>
  <si>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</si>
  <si>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</si>
  <si>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</si>
  <si>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</si>
  <si>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</si>
  <si>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</si>
  <si>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</si>
  <si>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</si>
  <si>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</si>
  <si>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</si>
  <si>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</si>
  <si>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</si>
  <si>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</si>
  <si>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</si>
  <si>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</si>
  <si>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</si>
  <si>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</si>
  <si>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</si>
  <si>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</si>
  <si>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</si>
  <si>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</si>
  <si>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</si>
  <si>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</si>
  <si>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</si>
  <si>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</si>
  <si>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</si>
  <si>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</si>
  <si>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</si>
  <si>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</si>
  <si>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</si>
  <si>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</si>
  <si>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</si>
  <si>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</si>
  <si>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</si>
  <si>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</si>
  <si>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</si>
  <si>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</si>
  <si>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</si>
  <si>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</si>
  <si>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</si>
  <si>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</si>
  <si>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</si>
  <si>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</si>
  <si>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</si>
  <si>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</si>
  <si>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</si>
  <si>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</si>
  <si>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</si>
  <si>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</si>
  <si>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</si>
  <si>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</si>
  <si>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</si>
  <si>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</si>
  <si>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</si>
  <si>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</si>
  <si>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</si>
  <si>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</si>
  <si>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</si>
  <si>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</si>
  <si>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</si>
  <si>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</si>
  <si>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</si>
  <si>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</si>
  <si>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</si>
  <si>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</si>
  <si>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</si>
  <si>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</si>
  <si>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</si>
  <si>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</si>
  <si>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</si>
  <si>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</si>
  <si>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</si>
  <si>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</si>
  <si>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</si>
  <si>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</si>
  <si>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</si>
  <si>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</si>
  <si>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</si>
  <si>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</si>
  <si>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</si>
  <si>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</si>
  <si>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</si>
  <si>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</si>
  <si>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</si>
  <si>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</si>
  <si>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</si>
  <si>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</si>
  <si>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</si>
  <si>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</si>
  <si>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</si>
  <si>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</si>
  <si>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</si>
  <si>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</si>
  <si>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</si>
  <si>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</si>
  <si>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</si>
  <si>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</si>
  <si>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</si>
  <si>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</si>
  <si>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</si>
  <si>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</si>
  <si>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</si>
  <si>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</si>
  <si>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</si>
  <si>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</si>
  <si>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</si>
  <si>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</si>
  <si>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</si>
  <si>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</si>
  <si>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</si>
  <si>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</si>
  <si>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</si>
  <si>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</si>
  <si>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</si>
  <si>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</si>
  <si>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</si>
  <si>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</si>
  <si>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</si>
  <si>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</si>
  <si>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</si>
  <si>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</si>
  <si>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</si>
  <si>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</si>
  <si>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</si>
  <si>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</si>
  <si>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</si>
  <si>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</si>
  <si>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</si>
  <si>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</si>
  <si>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</si>
  <si>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</si>
  <si>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</si>
  <si>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</si>
  <si>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</si>
  <si>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</si>
  <si>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</si>
  <si>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</si>
  <si>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</si>
  <si>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</si>
  <si>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</si>
  <si>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</si>
  <si>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</si>
  <si>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</si>
  <si>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</si>
  <si>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</si>
  <si>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</si>
  <si>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</si>
  <si>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</si>
  <si>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</si>
  <si>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</si>
  <si>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</si>
  <si>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</si>
  <si>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</si>
  <si>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</si>
  <si>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</si>
  <si>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</si>
  <si>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</si>
  <si>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</si>
  <si>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</si>
  <si>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</si>
  <si>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</si>
  <si>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</si>
  <si>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</si>
  <si>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</si>
  <si>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</si>
  <si>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</si>
  <si>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</si>
  <si>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</si>
  <si>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</si>
  <si>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</si>
  <si>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</si>
  <si>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</si>
  <si>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</si>
  <si>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</si>
  <si>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</si>
  <si>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</si>
  <si>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</si>
  <si>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</si>
  <si>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</si>
  <si>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</si>
  <si>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</si>
  <si>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</si>
  <si>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</si>
  <si>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</si>
  <si>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</si>
  <si>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</si>
  <si>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</si>
  <si>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</si>
  <si>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</si>
  <si>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</si>
  <si>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</si>
  <si>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</si>
  <si>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</si>
  <si>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</si>
  <si>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</si>
  <si>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</si>
  <si>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</si>
  <si>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</si>
  <si>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</si>
  <si>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</si>
  <si>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</si>
  <si>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</si>
  <si>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</si>
  <si>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</si>
  <si>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</si>
  <si>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</si>
  <si>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</si>
  <si>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</si>
  <si>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</si>
  <si>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</si>
  <si>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</si>
  <si>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</si>
  <si>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</si>
  <si>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</si>
  <si>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</si>
  <si>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</si>
  <si>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</si>
  <si>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</si>
  <si>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</si>
  <si>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</si>
  <si>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</si>
  <si>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</si>
  <si>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</si>
  <si>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</si>
  <si>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</si>
  <si>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</si>
  <si>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</si>
  <si>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</si>
  <si>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</si>
  <si>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</si>
  <si>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</si>
  <si>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</si>
  <si>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</si>
  <si>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</si>
  <si>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</si>
  <si>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</si>
  <si>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</si>
  <si>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</si>
  <si>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</si>
  <si>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</si>
  <si>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</si>
  <si>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</si>
  <si>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</si>
  <si>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</si>
  <si>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</si>
  <si>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</si>
  <si>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</si>
  <si>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</si>
  <si>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</si>
  <si>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</si>
  <si>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</si>
  <si>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</si>
  <si>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</si>
  <si>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</si>
  <si>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</si>
  <si>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</si>
  <si>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</si>
  <si>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</si>
  <si>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</si>
  <si>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</si>
  <si>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</si>
  <si>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</si>
  <si>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</si>
  <si>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</si>
  <si>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</si>
  <si>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</si>
  <si>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</si>
  <si>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</si>
  <si>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</si>
  <si>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</si>
  <si>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</si>
  <si>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</si>
  <si>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</si>
  <si>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</si>
  <si>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</si>
  <si>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</si>
  <si>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</si>
  <si>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</si>
  <si>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</si>
  <si>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</si>
  <si>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</si>
  <si>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</si>
  <si>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</si>
  <si>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</si>
  <si>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</si>
  <si>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</si>
  <si>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</si>
  <si>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</si>
  <si>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</si>
  <si>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</si>
  <si>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</si>
  <si>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</si>
  <si>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</si>
  <si>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</si>
  <si>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</si>
  <si>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</si>
  <si>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</si>
  <si>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</si>
  <si>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</si>
  <si>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</si>
  <si>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</si>
  <si>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</si>
  <si>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</si>
  <si>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</si>
  <si>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</si>
  <si>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</si>
  <si>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</si>
  <si>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</si>
  <si>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</si>
  <si>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</si>
  <si>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</si>
  <si>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</si>
  <si>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</si>
  <si>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</si>
  <si>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</si>
  <si>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</si>
  <si>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</si>
  <si>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</si>
  <si>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</si>
  <si>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</si>
  <si>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</si>
  <si>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</si>
  <si>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</si>
  <si>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</si>
  <si>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</si>
  <si>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</si>
  <si>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</si>
  <si>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</si>
  <si>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</si>
  <si>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</si>
  <si>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</si>
  <si>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</si>
  <si>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</si>
  <si>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</si>
  <si>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</si>
  <si>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</si>
  <si>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</si>
  <si>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</si>
  <si>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</si>
  <si>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</si>
  <si>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</si>
  <si>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</si>
  <si>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</si>
  <si>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</si>
  <si>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</si>
  <si>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</si>
  <si>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</si>
  <si>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</si>
  <si>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</si>
  <si>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</si>
  <si>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</si>
  <si>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</si>
  <si>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</si>
  <si>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</si>
  <si>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</si>
  <si>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</si>
  <si>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</si>
  <si>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</si>
  <si>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</si>
  <si>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</si>
  <si>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</si>
  <si>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</si>
  <si>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</si>
  <si>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</si>
  <si>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</si>
  <si>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</si>
  <si>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</si>
  <si>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</si>
  <si>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</si>
  <si>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</si>
  <si>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</si>
  <si>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</si>
  <si>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</si>
  <si>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</si>
  <si>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</si>
  <si>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</si>
  <si>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</si>
  <si>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</si>
  <si>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</si>
  <si>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</si>
  <si>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</si>
  <si>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</si>
  <si>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</si>
  <si>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</si>
  <si>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</si>
  <si>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</si>
  <si>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</si>
  <si>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</si>
  <si>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</si>
  <si>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</si>
  <si>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</si>
  <si>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</si>
  <si>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</si>
  <si>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</si>
  <si>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</si>
  <si>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</si>
  <si>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</si>
  <si>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</si>
  <si>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</si>
  <si>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</si>
  <si>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</si>
  <si>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</si>
  <si>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</si>
  <si>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</si>
  <si>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</si>
  <si>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</si>
  <si>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</si>
  <si>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</si>
  <si>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</si>
  <si>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</si>
  <si>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</si>
  <si>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</si>
  <si>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</si>
  <si>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</si>
  <si>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</si>
  <si>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</si>
  <si>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</si>
  <si>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</si>
  <si>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</si>
  <si>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</si>
  <si>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</si>
  <si>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</si>
  <si>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</si>
  <si>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</si>
  <si>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</si>
  <si>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</si>
  <si>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</si>
  <si>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</si>
  <si>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</si>
  <si>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</si>
  <si>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</si>
  <si>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</si>
  <si>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</si>
  <si>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</si>
  <si>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</si>
  <si>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</si>
  <si>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</si>
  <si>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</si>
  <si>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</si>
  <si>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</si>
  <si>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</si>
  <si>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</si>
  <si>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</si>
  <si>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</si>
  <si>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</si>
  <si>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</si>
  <si>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</si>
  <si>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</si>
  <si>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</si>
  <si>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</si>
  <si>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</si>
  <si>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</si>
  <si>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</si>
  <si>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</si>
  <si>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</si>
  <si>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</si>
  <si>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</si>
  <si>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</si>
  <si>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</si>
  <si>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</si>
  <si>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</si>
  <si>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</si>
  <si>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</si>
  <si>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</si>
  <si>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</si>
  <si>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</si>
  <si>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</si>
  <si>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</si>
  <si>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</si>
  <si>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</si>
  <si>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</si>
  <si>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</si>
  <si>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</si>
  <si>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</si>
  <si>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</si>
  <si>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</si>
  <si>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</si>
  <si>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</si>
  <si>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</si>
  <si>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</si>
  <si>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</si>
  <si>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</si>
  <si>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</si>
  <si>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</si>
  <si>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</si>
  <si>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</si>
  <si>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</si>
  <si>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</si>
  <si>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</si>
  <si>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</si>
  <si>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</si>
  <si>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</si>
  <si>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</si>
  <si>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</si>
  <si>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</si>
  <si>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</si>
  <si>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</si>
  <si>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</si>
  <si>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</si>
  <si>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</si>
  <si>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</si>
  <si>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</si>
  <si>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</si>
  <si>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</si>
  <si>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</si>
  <si>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</si>
  <si>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</si>
  <si>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</si>
  <si>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</si>
  <si>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</si>
  <si>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</si>
  <si>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</si>
  <si>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</si>
  <si>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</si>
  <si>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</si>
  <si>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</si>
  <si>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</si>
  <si>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</si>
  <si>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</si>
  <si>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</si>
  <si>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</si>
  <si>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</si>
  <si>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</si>
  <si>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</si>
  <si>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</si>
  <si>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</si>
  <si>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</si>
  <si>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</si>
  <si>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</si>
  <si>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</si>
  <si>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</si>
  <si>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</si>
  <si>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</si>
  <si>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</si>
  <si>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</si>
  <si>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</si>
  <si>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</si>
  <si>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</si>
  <si>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</si>
  <si>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</si>
  <si>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</si>
  <si>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</si>
  <si>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</si>
  <si>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</si>
  <si>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</si>
  <si>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</si>
  <si>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</si>
  <si>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</si>
  <si>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</si>
  <si>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</si>
  <si>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</si>
  <si>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</si>
  <si>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</si>
  <si>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</si>
  <si>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</si>
  <si>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</si>
  <si>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</si>
  <si>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</si>
  <si>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</si>
  <si>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</si>
  <si>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</si>
  <si>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</si>
  <si>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</si>
  <si>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</si>
  <si>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</si>
  <si>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</si>
  <si>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</si>
  <si>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</si>
  <si>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</si>
  <si>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</si>
  <si>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</si>
  <si>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</si>
  <si>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</si>
  <si>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</si>
  <si>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</si>
  <si>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</si>
  <si>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</si>
  <si>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</si>
  <si>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</si>
  <si>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</si>
  <si>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</si>
  <si>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</si>
  <si>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</si>
  <si>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</si>
  <si>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</si>
  <si>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</si>
  <si>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</si>
  <si>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</si>
  <si>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</si>
  <si>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</si>
  <si>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</si>
  <si>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</si>
  <si>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</si>
  <si>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</si>
  <si>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</si>
  <si>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</si>
  <si>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</si>
  <si>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</si>
  <si>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</si>
  <si>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</si>
  <si>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</si>
  <si>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</si>
  <si>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</si>
  <si>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</si>
  <si>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</si>
  <si>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</si>
  <si>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</si>
  <si>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</si>
  <si>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</si>
  <si>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</si>
  <si>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</si>
  <si>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</si>
  <si>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</si>
  <si>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</si>
  <si>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</si>
  <si>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</si>
  <si>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</si>
  <si>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</si>
  <si>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</si>
  <si>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</si>
  <si>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</si>
  <si>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</si>
  <si>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</si>
  <si>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</si>
  <si>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</si>
  <si>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</si>
  <si>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</si>
  <si>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</si>
  <si>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</si>
  <si>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</si>
  <si>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</si>
  <si>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</si>
  <si>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</si>
  <si>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</si>
  <si>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</si>
  <si>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</si>
  <si>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</si>
  <si>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</si>
  <si>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</si>
  <si>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</si>
  <si>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</si>
  <si>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</si>
  <si>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</si>
  <si>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</si>
  <si>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</si>
  <si>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</si>
  <si>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</si>
  <si>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</si>
  <si>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</si>
  <si>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</si>
  <si>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</si>
  <si>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</si>
  <si>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</si>
  <si>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</si>
  <si>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</si>
  <si>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</si>
  <si>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</si>
  <si>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</si>
  <si>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</si>
  <si>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</si>
  <si>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</si>
  <si>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</si>
  <si>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</si>
  <si>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</si>
  <si>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</si>
  <si>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</si>
  <si>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</si>
  <si>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</si>
  <si>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</si>
  <si>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</si>
  <si>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</si>
  <si>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</si>
  <si>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</si>
  <si>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</si>
  <si>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</si>
  <si>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</si>
  <si>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</si>
  <si>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</si>
  <si>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</si>
  <si>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</si>
  <si>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</si>
  <si>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</si>
  <si>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</si>
  <si>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</si>
  <si>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</si>
  <si>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</si>
  <si>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</si>
  <si>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</si>
  <si>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</si>
  <si>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</si>
  <si>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</si>
  <si>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</si>
  <si>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</si>
  <si>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</si>
  <si>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</si>
  <si>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</si>
  <si>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</si>
  <si>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</si>
  <si>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</si>
  <si>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</si>
  <si>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</si>
  <si>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</si>
  <si>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</si>
  <si>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</si>
  <si>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</si>
  <si>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</si>
  <si>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</si>
  <si>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</si>
  <si>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</si>
  <si>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</si>
  <si>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</si>
  <si>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</si>
  <si>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</si>
  <si>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</si>
  <si>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</si>
  <si>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</si>
  <si>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</si>
  <si>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</si>
  <si>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</si>
  <si>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</si>
  <si>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</si>
  <si>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</si>
  <si>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</si>
  <si>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</si>
  <si>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</si>
  <si>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</si>
  <si>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</si>
  <si>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</si>
  <si>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</si>
  <si>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</si>
  <si>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</si>
  <si>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</si>
  <si>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</si>
  <si>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</si>
  <si>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</si>
  <si>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</si>
  <si>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</si>
  <si>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</si>
  <si>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</si>
  <si>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</si>
  <si>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</si>
  <si>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</si>
  <si>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</si>
  <si>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</si>
  <si>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</si>
  <si>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</si>
  <si>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</si>
  <si>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</si>
  <si>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</si>
  <si>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</si>
  <si>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</si>
  <si>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</si>
  <si>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</si>
  <si>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</si>
  <si>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</si>
  <si>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</si>
  <si>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</si>
  <si>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</si>
  <si>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</si>
  <si>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</si>
  <si>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</si>
  <si>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</si>
  <si>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</si>
  <si>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</si>
  <si>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</si>
  <si>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</si>
  <si>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</si>
  <si>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</si>
  <si>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</si>
  <si>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</si>
  <si>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</si>
  <si>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</si>
  <si>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</si>
  <si>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</si>
  <si>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</si>
  <si>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</si>
  <si>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</si>
  <si>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</si>
  <si>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</si>
  <si>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</si>
  <si>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</si>
  <si>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</si>
  <si>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</si>
  <si>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</si>
  <si>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</si>
  <si>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</si>
  <si>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</si>
  <si>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</si>
  <si>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</si>
  <si>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</si>
  <si>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</si>
  <si>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</si>
  <si>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</si>
  <si>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</si>
  <si>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</si>
  <si>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</si>
  <si>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</si>
  <si>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</si>
  <si>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</si>
  <si>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</si>
  <si>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</si>
  <si>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</si>
  <si>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</si>
  <si>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</si>
  <si>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</si>
  <si>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</si>
  <si>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</si>
  <si>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</si>
  <si>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</si>
  <si>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</si>
  <si>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</si>
  <si>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</si>
  <si>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</si>
  <si>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</si>
  <si>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</si>
  <si>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</si>
  <si>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</si>
  <si>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</si>
  <si>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</si>
  <si>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</si>
  <si>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</si>
  <si>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</si>
  <si>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</si>
  <si>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</si>
  <si>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</si>
  <si>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</si>
  <si>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</si>
  <si>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</si>
  <si>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</si>
  <si>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</si>
  <si>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</si>
  <si>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</si>
  <si>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</si>
  <si>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</si>
  <si>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</si>
  <si>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</si>
  <si>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</si>
  <si>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</si>
  <si>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</si>
  <si>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</si>
  <si>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</si>
  <si>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</si>
  <si>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</si>
  <si>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</si>
  <si>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</si>
  <si>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</si>
  <si>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</si>
  <si>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</si>
  <si>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</si>
  <si>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</si>
  <si>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</si>
  <si>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</si>
  <si>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</si>
  <si>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</si>
  <si>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</si>
  <si>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</si>
  <si>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</si>
  <si>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</si>
  <si>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</si>
  <si>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</si>
  <si>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</si>
  <si>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</si>
  <si>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</si>
  <si>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</si>
  <si>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</si>
  <si>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</si>
  <si>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</si>
  <si>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</si>
  <si>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</si>
  <si>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</si>
  <si>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</si>
  <si>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</si>
  <si>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</si>
  <si>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</si>
  <si>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</si>
  <si>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</si>
  <si>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</si>
  <si>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</si>
  <si>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</si>
  <si>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</si>
  <si>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</si>
  <si>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</si>
  <si>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</si>
  <si>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</si>
  <si>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</si>
  <si>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</si>
  <si>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</si>
  <si>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</si>
  <si>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</si>
  <si>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</si>
  <si>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</si>
  <si>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</si>
  <si>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</si>
  <si>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</si>
  <si>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</si>
  <si>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</si>
  <si>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</si>
  <si>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</si>
  <si>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</si>
  <si>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</si>
  <si>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</si>
  <si>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</si>
  <si>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</si>
  <si>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</si>
  <si>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</si>
  <si>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</si>
  <si>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</si>
  <si>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</si>
  <si>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</si>
  <si>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</si>
  <si>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</si>
  <si>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</si>
  <si>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</si>
  <si>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</si>
  <si>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</si>
  <si>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</si>
  <si>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</si>
  <si>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</si>
  <si>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</si>
  <si>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</si>
  <si>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</si>
  <si>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</si>
  <si>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</si>
  <si>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</si>
  <si>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</si>
  <si>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</si>
  <si>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</si>
  <si>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</si>
  <si>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</si>
  <si>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</si>
  <si>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</si>
  <si>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</si>
  <si>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</si>
  <si>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</si>
  <si>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</si>
  <si>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</si>
  <si>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</si>
  <si>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</si>
  <si>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</si>
  <si>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</si>
  <si>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</si>
  <si>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</si>
  <si>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</si>
  <si>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</si>
  <si>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</si>
  <si>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</si>
  <si>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</si>
  <si>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</si>
  <si>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</si>
  <si>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</si>
  <si>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</si>
  <si>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</si>
  <si>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</si>
  <si>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</si>
  <si>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</si>
  <si>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</si>
  <si>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</si>
  <si>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</si>
  <si>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</si>
  <si>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</si>
  <si>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</si>
  <si>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</si>
  <si>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</si>
  <si>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</si>
  <si>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</si>
  <si>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</si>
  <si>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</si>
  <si>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</si>
  <si>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</si>
  <si>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</si>
  <si>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</si>
  <si>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</si>
  <si>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</si>
  <si>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</si>
  <si>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</si>
  <si>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</si>
  <si>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</si>
  <si>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</si>
  <si>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</si>
  <si>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</si>
  <si>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</si>
  <si>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</si>
  <si>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</si>
  <si>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</si>
  <si>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</si>
  <si>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</si>
  <si>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</si>
  <si>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</si>
  <si>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</si>
  <si>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</si>
  <si>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</si>
  <si>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</si>
  <si>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</si>
  <si>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</si>
  <si>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</si>
  <si>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</si>
  <si>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</si>
  <si>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</si>
  <si>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</si>
  <si>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</si>
  <si>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</si>
  <si>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</si>
  <si>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</si>
  <si>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</si>
  <si>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</si>
  <si>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</si>
  <si>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</si>
  <si>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</si>
  <si>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</si>
  <si>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</si>
  <si>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</si>
  <si>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</si>
  <si>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</si>
  <si>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</si>
  <si>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</si>
  <si>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</si>
  <si>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</si>
  <si>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</si>
  <si>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</si>
  <si>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</si>
  <si>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</si>
  <si>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</si>
  <si>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</si>
  <si>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</si>
  <si>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</si>
  <si>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</si>
  <si>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</si>
  <si>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</si>
  <si>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</si>
  <si>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</si>
  <si>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</si>
  <si>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</si>
  <si>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</si>
  <si>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</si>
  <si>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</si>
  <si>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</si>
  <si>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</si>
  <si>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</si>
  <si>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</si>
  <si>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</si>
  <si>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</si>
  <si>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</si>
  <si>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</si>
  <si>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</si>
  <si>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</si>
  <si>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</si>
  <si>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</si>
  <si>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</si>
  <si>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</si>
  <si>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</si>
  <si>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</si>
  <si>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</si>
  <si>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</si>
  <si>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</si>
  <si>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</si>
  <si>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</si>
  <si>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</si>
  <si>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</si>
  <si>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</si>
  <si>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</si>
  <si>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</si>
  <si>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</si>
  <si>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</si>
  <si>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</si>
  <si>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</si>
  <si>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</si>
  <si>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</si>
  <si>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</si>
  <si>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</si>
  <si>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</si>
  <si>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</si>
  <si>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</si>
  <si>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</si>
  <si>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</si>
  <si>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</si>
  <si>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</si>
  <si>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</si>
  <si>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</si>
  <si>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</si>
  <si>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</si>
  <si>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</si>
  <si>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</si>
  <si>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</si>
  <si>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</si>
  <si>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</si>
  <si>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</si>
  <si>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</si>
  <si>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</si>
  <si>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</si>
  <si>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</si>
  <si>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</si>
  <si>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</si>
  <si>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</si>
  <si>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</si>
  <si>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</si>
  <si>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</si>
  <si>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</si>
  <si>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</si>
  <si>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</si>
  <si>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</si>
  <si>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</si>
  <si>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</si>
  <si>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</si>
  <si>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</si>
  <si>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</si>
  <si>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</si>
  <si>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</si>
  <si>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</si>
  <si>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</si>
  <si>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</si>
  <si>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</si>
  <si>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</si>
  <si>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</si>
  <si>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</si>
  <si>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</si>
  <si>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</si>
  <si>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</si>
  <si>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</si>
  <si>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</si>
  <si>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</si>
  <si>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</si>
  <si>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</si>
  <si>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</si>
  <si>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</si>
  <si>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</si>
  <si>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</si>
  <si>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</si>
  <si>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</si>
  <si>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</si>
  <si>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</si>
  <si>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</si>
  <si>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</si>
  <si>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</si>
  <si>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</si>
  <si>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</si>
  <si>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</si>
  <si>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</si>
  <si>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</si>
  <si>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</si>
  <si>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</si>
  <si>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</si>
  <si>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</si>
  <si>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</si>
  <si>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</si>
  <si>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</si>
  <si>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</si>
  <si>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</si>
  <si>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</si>
  <si>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</si>
  <si>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</si>
  <si>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</si>
  <si>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</si>
  <si>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</si>
  <si>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</si>
  <si>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</si>
  <si>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</si>
  <si>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</si>
  <si>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</si>
  <si>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</si>
  <si>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</si>
  <si>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</si>
  <si>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</si>
  <si>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</si>
  <si>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</si>
  <si>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</si>
  <si>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</si>
  <si>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</si>
  <si>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</si>
  <si>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</si>
  <si>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</si>
  <si>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</si>
  <si>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</si>
  <si>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</si>
  <si>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</si>
  <si>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</si>
  <si>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</si>
  <si>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</si>
  <si>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</si>
  <si>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</si>
  <si>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</si>
  <si>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</si>
  <si>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</si>
  <si>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</si>
  <si>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</si>
  <si>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</si>
  <si>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</si>
  <si>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</si>
  <si>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</si>
  <si>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</si>
  <si>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</si>
  <si>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</si>
  <si>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</si>
  <si>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</si>
  <si>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</si>
  <si>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</si>
  <si>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</si>
  <si>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</si>
  <si>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</si>
  <si>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</si>
  <si>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</si>
  <si>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</si>
  <si>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</si>
  <si>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</si>
  <si>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</si>
  <si>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</si>
  <si>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</si>
  <si>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</si>
  <si>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</si>
  <si>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</si>
  <si>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</si>
  <si>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</si>
  <si>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</si>
  <si>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</si>
  <si>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</si>
  <si>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</si>
  <si>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</si>
  <si>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</si>
  <si>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</si>
  <si>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</si>
  <si>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</si>
  <si>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</si>
  <si>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</si>
  <si>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</si>
  <si>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</si>
  <si>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</si>
  <si>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</si>
  <si>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</si>
  <si>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</si>
  <si>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</si>
  <si>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</si>
  <si>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</si>
  <si>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</si>
  <si>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</si>
  <si>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</si>
  <si>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</si>
  <si>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</si>
  <si>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</si>
  <si>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</si>
  <si>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</si>
  <si>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</si>
  <si>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</si>
  <si>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</si>
  <si>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</si>
  <si>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</si>
  <si>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</si>
  <si>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</si>
  <si>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</si>
  <si>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</si>
  <si>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</si>
  <si>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</si>
  <si>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</si>
  <si>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</si>
  <si>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</si>
  <si>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</si>
  <si>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</si>
  <si>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</si>
  <si>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</si>
  <si>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</si>
  <si>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</si>
  <si>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</si>
  <si>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</si>
  <si>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</si>
  <si>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</si>
  <si>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</si>
  <si>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</si>
  <si>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</si>
  <si>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</si>
  <si>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</si>
  <si>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</si>
  <si>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</si>
  <si>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</si>
  <si>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</si>
  <si>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</si>
  <si>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</si>
  <si>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</si>
  <si>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</si>
  <si>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</si>
  <si>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</si>
  <si>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</si>
  <si>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</si>
  <si>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</si>
  <si>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</si>
  <si>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</si>
  <si>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</si>
  <si>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</si>
  <si>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</si>
  <si>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</si>
  <si>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</si>
  <si>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</si>
  <si>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</si>
  <si>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</si>
  <si>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</si>
  <si>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</si>
  <si>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</si>
  <si>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</si>
  <si>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</si>
  <si>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</si>
  <si>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</si>
  <si>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</si>
  <si>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</si>
  <si>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</si>
  <si>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</si>
  <si>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</si>
  <si>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</si>
  <si>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</si>
  <si>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</si>
  <si>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</si>
  <si>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</si>
  <si>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</si>
  <si>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</si>
  <si>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</si>
  <si>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</si>
  <si>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</si>
  <si>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</si>
  <si>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</si>
  <si>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</si>
  <si>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</si>
  <si>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</si>
  <si>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</si>
  <si>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</si>
  <si>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</si>
  <si>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</si>
  <si>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</si>
  <si>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</si>
  <si>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</si>
  <si>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</si>
  <si>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</si>
  <si>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</si>
  <si>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</si>
  <si>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</si>
  <si>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</si>
  <si>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</si>
  <si>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</si>
  <si>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</si>
  <si>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</si>
  <si>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</si>
  <si>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</si>
  <si>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</si>
  <si>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</si>
  <si>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</si>
  <si>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</si>
  <si>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</si>
  <si>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</si>
  <si>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</si>
  <si>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</si>
  <si>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</si>
  <si>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</si>
  <si>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</si>
  <si>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</si>
  <si>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</si>
  <si>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</si>
  <si>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</si>
  <si>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</si>
  <si>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</si>
  <si>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</si>
  <si>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</si>
  <si>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</si>
  <si>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</si>
  <si>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</si>
  <si>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</si>
  <si>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</si>
  <si>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</si>
  <si>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</si>
  <si>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</si>
  <si>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</si>
  <si>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</si>
  <si>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</si>
  <si>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</si>
  <si>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</si>
  <si>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</si>
  <si>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</si>
  <si>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</si>
  <si>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</si>
  <si>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</si>
  <si>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</si>
  <si>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</si>
  <si>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</si>
  <si>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</si>
  <si>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</si>
  <si>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</si>
  <si>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</si>
  <si>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</si>
  <si>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</si>
  <si>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</si>
  <si>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</si>
  <si>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</si>
  <si>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</si>
  <si>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</si>
  <si>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</si>
  <si>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</si>
  <si>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</si>
  <si>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</si>
  <si>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</si>
  <si>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</si>
  <si>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</si>
  <si>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</si>
  <si>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</si>
  <si>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</si>
  <si>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</si>
  <si>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</si>
  <si>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</si>
  <si>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</si>
  <si>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</si>
  <si>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</si>
  <si>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</si>
  <si>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</si>
  <si>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</si>
  <si>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</si>
  <si>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</si>
  <si>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</si>
  <si>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</si>
  <si>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</si>
  <si>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</si>
  <si>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</si>
  <si>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</si>
  <si>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</si>
  <si>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</si>
  <si>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</si>
  <si>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</si>
  <si>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</si>
  <si>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</si>
  <si>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</si>
  <si>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</si>
  <si>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</si>
  <si>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</si>
  <si>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</si>
  <si>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</si>
  <si>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</si>
  <si>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</si>
  <si>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</si>
  <si>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</si>
  <si>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</si>
  <si>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</si>
  <si>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</si>
  <si>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</si>
  <si>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</si>
  <si>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</si>
  <si>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</si>
  <si>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</si>
  <si>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</si>
  <si>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</si>
  <si>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</si>
  <si>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</si>
  <si>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</si>
  <si>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</si>
  <si>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</si>
  <si>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</si>
  <si>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</si>
  <si>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</si>
  <si>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</si>
  <si>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</si>
  <si>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</si>
  <si>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</si>
  <si>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</si>
  <si>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</si>
  <si>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</si>
  <si>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</si>
  <si>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</si>
  <si>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</si>
  <si>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</si>
  <si>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</si>
  <si>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</si>
  <si>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</si>
  <si>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</si>
  <si>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</si>
  <si>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</si>
  <si>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</si>
  <si>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</si>
  <si>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</si>
  <si>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</si>
  <si>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</si>
  <si>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</si>
  <si>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</si>
  <si>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</si>
  <si>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</si>
  <si>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</si>
  <si>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</si>
  <si>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</si>
  <si>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</si>
  <si>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</si>
  <si>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</si>
  <si>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</si>
  <si>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</si>
  <si>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</si>
  <si>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</si>
  <si>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</si>
  <si>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</si>
  <si>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</si>
  <si>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</si>
  <si>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</si>
  <si>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</si>
  <si>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</si>
  <si>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</si>
  <si>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</si>
  <si>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</si>
  <si>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</si>
  <si>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</si>
  <si>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</si>
  <si>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</si>
  <si>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</si>
  <si>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</si>
  <si>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</si>
  <si>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</si>
  <si>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</si>
  <si>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</si>
  <si>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</si>
  <si>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</si>
  <si>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</si>
  <si>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</si>
  <si>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</si>
  <si>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</si>
  <si>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</si>
  <si>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</si>
  <si>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</si>
  <si>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</si>
  <si>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</si>
  <si>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</si>
  <si>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</si>
  <si>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</si>
  <si>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</si>
  <si>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</si>
  <si>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</si>
  <si>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</si>
  <si>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</si>
  <si>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</si>
  <si>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</si>
  <si>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</si>
  <si>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</si>
  <si>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</si>
  <si>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</si>
  <si>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</si>
  <si>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</si>
  <si>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</si>
  <si>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</si>
  <si>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</si>
  <si>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</si>
  <si>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</si>
  <si>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</si>
  <si>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</si>
  <si>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</si>
  <si>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</si>
  <si>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</si>
  <si>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</si>
  <si>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</si>
  <si>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</si>
  <si>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</si>
  <si>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</si>
  <si>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</si>
  <si>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</si>
  <si>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</si>
  <si>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</si>
  <si>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</si>
  <si>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</si>
  <si>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</si>
  <si>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</si>
  <si>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</si>
  <si>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</si>
  <si>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</si>
  <si>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</si>
  <si>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</si>
  <si>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</si>
  <si>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</si>
  <si>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</si>
  <si>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</si>
  <si>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</si>
  <si>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</si>
  <si>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</si>
  <si>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</si>
  <si>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</si>
  <si>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</si>
  <si>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</si>
  <si>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</si>
  <si>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</si>
  <si>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</si>
  <si>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</si>
  <si>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</si>
  <si>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</si>
  <si>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</si>
  <si>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</si>
  <si>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</si>
  <si>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</si>
  <si>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</si>
  <si>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</si>
  <si>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</si>
  <si>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</si>
  <si>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</si>
  <si>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</si>
  <si>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</si>
  <si>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</si>
  <si>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</si>
  <si>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</si>
  <si>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</si>
  <si>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</si>
  <si>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</si>
  <si>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</si>
  <si>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</si>
  <si>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</si>
  <si>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</si>
  <si>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</si>
  <si>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</si>
  <si>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</si>
  <si>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</si>
  <si>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</si>
  <si>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</si>
  <si>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</si>
  <si>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</si>
  <si>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</si>
  <si>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</si>
  <si>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</si>
  <si>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</si>
  <si>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</si>
  <si>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</si>
  <si>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</si>
  <si>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</si>
  <si>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</si>
  <si>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</si>
  <si>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</si>
  <si>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</si>
  <si>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</si>
  <si>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</si>
  <si>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</si>
  <si>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</si>
  <si>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</si>
  <si>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</si>
  <si>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</si>
  <si>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</si>
  <si>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</si>
  <si>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</si>
  <si>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</si>
  <si>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</si>
  <si>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</si>
  <si>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</si>
  <si>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</si>
  <si>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</si>
  <si>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</si>
  <si>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</si>
  <si>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</si>
  <si>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</si>
  <si>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</si>
  <si>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</si>
  <si>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</si>
  <si>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</si>
  <si>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</si>
  <si>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</si>
  <si>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</si>
  <si>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</si>
  <si>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</si>
  <si>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</si>
  <si>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</si>
  <si>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</si>
  <si>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</si>
  <si>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</si>
  <si>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</si>
  <si>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</si>
  <si>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</si>
  <si>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</si>
  <si>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</si>
  <si>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</si>
  <si>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</si>
  <si>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</si>
  <si>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</si>
  <si>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</si>
  <si>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</si>
  <si>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</si>
  <si>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</si>
  <si>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</si>
  <si>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</si>
  <si>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</si>
  <si>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</si>
  <si>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</si>
  <si>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</si>
  <si>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</si>
  <si>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</si>
  <si>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</si>
  <si>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</si>
  <si>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</si>
  <si>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</si>
  <si>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</si>
  <si>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</si>
  <si>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</si>
  <si>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</si>
  <si>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</si>
  <si>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</si>
  <si>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</si>
  <si>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</si>
  <si>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</si>
  <si>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</si>
  <si>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</si>
  <si>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</si>
  <si>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</si>
  <si>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</si>
  <si>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</si>
  <si>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</si>
  <si>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</si>
  <si>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</si>
  <si>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</si>
  <si>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</si>
  <si>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</si>
  <si>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</si>
  <si>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</si>
  <si>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</si>
  <si>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</si>
  <si>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</si>
  <si>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</si>
  <si>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</si>
  <si>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</si>
  <si>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</si>
  <si>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</si>
  <si>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</si>
  <si>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</si>
  <si>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</si>
  <si>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</si>
  <si>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</si>
  <si>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</si>
  <si>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</si>
  <si>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</si>
  <si>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</si>
  <si>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</si>
  <si>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</si>
  <si>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</si>
  <si>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</si>
  <si>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</si>
  <si>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</si>
  <si>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</si>
  <si>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</si>
  <si>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</si>
  <si>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</si>
  <si>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</si>
  <si>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</si>
  <si>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</si>
  <si>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</si>
  <si>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</si>
  <si>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</si>
  <si>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</si>
  <si>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</si>
  <si>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</si>
  <si>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</si>
  <si>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</si>
  <si>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</si>
  <si>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</si>
  <si>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</si>
  <si>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</si>
  <si>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</si>
  <si>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</si>
  <si>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</si>
  <si>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</si>
  <si>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</si>
  <si>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</si>
  <si>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</si>
  <si>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</si>
  <si>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</si>
  <si>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</si>
  <si>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</si>
  <si>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</si>
  <si>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</si>
  <si>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</si>
  <si>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</si>
  <si>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</si>
  <si>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</si>
  <si>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</si>
  <si>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</si>
  <si>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</si>
  <si>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</si>
  <si>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</si>
  <si>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</si>
  <si>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</si>
  <si>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</si>
  <si>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</si>
  <si>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</si>
  <si>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</si>
  <si>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</si>
  <si>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</si>
  <si>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</si>
  <si>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</si>
  <si>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</si>
  <si>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</si>
  <si>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</si>
  <si>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</si>
  <si>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</si>
  <si>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</si>
  <si>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</si>
  <si>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</si>
  <si>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</si>
  <si>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</si>
  <si>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</si>
  <si>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</si>
  <si>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</si>
  <si>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</si>
  <si>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</si>
  <si>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</si>
  <si>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</si>
  <si>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</si>
  <si>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</si>
  <si>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</si>
  <si>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</si>
  <si>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</si>
  <si>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</si>
  <si>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</si>
  <si>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</si>
  <si>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</si>
  <si>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</si>
  <si>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</si>
  <si>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</si>
  <si>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</si>
  <si>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</si>
  <si>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</si>
  <si>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</si>
  <si>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</si>
  <si>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</si>
  <si>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</si>
  <si>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</si>
  <si>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</si>
  <si>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</si>
  <si>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</si>
  <si>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</si>
  <si>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</si>
  <si>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</si>
  <si>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</si>
  <si>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</si>
  <si>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</si>
  <si>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</si>
  <si>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</si>
  <si>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</si>
  <si>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</si>
  <si>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</si>
  <si>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</si>
  <si>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</si>
  <si>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</si>
  <si>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</si>
  <si>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</si>
  <si>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</si>
  <si>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</si>
  <si>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</si>
  <si>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</si>
  <si>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</si>
  <si>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</si>
  <si>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</si>
  <si>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</si>
  <si>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</si>
  <si>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</si>
  <si>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</si>
  <si>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</si>
  <si>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</si>
  <si>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</si>
  <si>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</si>
  <si>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</si>
  <si>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</si>
  <si>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</si>
  <si>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</si>
  <si>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</si>
  <si>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</si>
  <si>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</si>
  <si>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</si>
  <si>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</si>
  <si>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</si>
  <si>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</si>
  <si>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</si>
  <si>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</si>
  <si>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</si>
  <si>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</si>
  <si>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</si>
  <si>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</si>
  <si>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</si>
  <si>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</si>
  <si>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</si>
  <si>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</si>
  <si>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</si>
  <si>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</si>
  <si>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</si>
  <si>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</si>
  <si>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</si>
  <si>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</si>
  <si>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</si>
  <si>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</si>
  <si>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</si>
  <si>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</si>
  <si>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</si>
  <si>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</si>
  <si>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</si>
  <si>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</si>
  <si>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</si>
  <si>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</si>
  <si>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</si>
  <si>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</si>
  <si>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</si>
  <si>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</si>
  <si>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</si>
  <si>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</si>
  <si>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</si>
  <si>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</si>
  <si>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</si>
  <si>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</si>
  <si>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</si>
  <si>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</si>
  <si>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</si>
  <si>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</si>
  <si>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</si>
  <si>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</si>
  <si>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</si>
  <si>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</si>
  <si>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</si>
  <si>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</si>
  <si>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</si>
  <si>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</si>
  <si>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</si>
  <si>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</si>
  <si>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</si>
  <si>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</si>
  <si>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</si>
  <si>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</si>
  <si>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</si>
  <si>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</si>
  <si>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</si>
  <si>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</si>
  <si>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</si>
  <si>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</si>
  <si>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</si>
  <si>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</si>
  <si>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</si>
  <si>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</si>
  <si>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</si>
  <si>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</si>
  <si>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</si>
  <si>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</si>
  <si>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</si>
  <si>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</si>
  <si>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</si>
  <si>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</si>
  <si>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</si>
  <si>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</si>
  <si>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</si>
  <si>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</si>
  <si>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</si>
  <si>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</si>
  <si>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</si>
  <si>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</si>
  <si>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</si>
  <si>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</si>
  <si>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</si>
  <si>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</si>
  <si>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</si>
  <si>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</si>
  <si>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</si>
  <si>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</si>
  <si>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</si>
  <si>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</si>
  <si>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</si>
  <si>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</si>
  <si>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</si>
  <si>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</si>
  <si>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</si>
  <si>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</si>
  <si>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</si>
  <si>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</si>
  <si>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</si>
  <si>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</si>
  <si>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</si>
  <si>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</si>
  <si>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</si>
  <si>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</si>
  <si>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</si>
  <si>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</si>
  <si>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</si>
  <si>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</si>
  <si>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</si>
  <si>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</si>
  <si>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</si>
  <si>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</si>
  <si>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</si>
  <si>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</si>
  <si>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</si>
  <si>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</si>
  <si>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</si>
  <si>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</si>
  <si>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</si>
  <si>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</si>
  <si>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</si>
  <si>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</si>
  <si>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</si>
  <si>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</si>
  <si>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</si>
  <si>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</si>
  <si>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</si>
  <si>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</si>
  <si>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</si>
  <si>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</si>
  <si>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</si>
  <si>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</si>
  <si>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</si>
  <si>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</si>
  <si>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</si>
  <si>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</si>
  <si>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</si>
  <si>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</si>
  <si>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</si>
  <si>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</si>
  <si>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</si>
  <si>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</si>
  <si>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</si>
  <si>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</si>
  <si>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</si>
  <si>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</si>
  <si>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</si>
  <si>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</si>
  <si>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</si>
  <si>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</si>
  <si>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</si>
  <si>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</si>
  <si>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</si>
  <si>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</si>
  <si>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</si>
  <si>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</si>
  <si>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</si>
  <si>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</si>
  <si>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</si>
  <si>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</si>
  <si>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</si>
  <si>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</si>
  <si>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</si>
  <si>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</si>
  <si>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</si>
  <si>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</si>
  <si>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</si>
  <si>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</si>
  <si>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</si>
  <si>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</si>
  <si>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</si>
  <si>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</si>
  <si>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</si>
  <si>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</si>
  <si>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</si>
  <si>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</si>
  <si>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</si>
  <si>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</si>
  <si>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</si>
  <si>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</si>
  <si>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</si>
  <si>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</si>
  <si>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</si>
  <si>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</si>
  <si>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</si>
  <si>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</si>
  <si>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</si>
  <si>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</si>
  <si>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</si>
  <si>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</si>
  <si>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</si>
  <si>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</si>
  <si>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</si>
  <si>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</si>
  <si>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</si>
  <si>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</si>
  <si>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</si>
  <si>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</si>
  <si>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</si>
  <si>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</si>
  <si>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</si>
  <si>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</si>
  <si>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</si>
  <si>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</si>
  <si>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</si>
  <si>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</si>
  <si>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</si>
  <si>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</si>
  <si>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</si>
  <si>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</si>
  <si>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</si>
  <si>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</si>
  <si>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</si>
  <si>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</si>
  <si>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</si>
  <si>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</si>
  <si>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</si>
  <si>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</si>
  <si>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</si>
  <si>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</si>
  <si>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</si>
  <si>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</si>
  <si>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</si>
  <si>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</si>
  <si>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</si>
  <si>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</si>
  <si>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</si>
  <si>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</si>
  <si>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</si>
  <si>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</si>
  <si>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</si>
  <si>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</si>
  <si>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</si>
  <si>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</si>
  <si>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</si>
  <si>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</si>
  <si>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</si>
  <si>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</si>
  <si>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</si>
  <si>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</si>
  <si>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</si>
  <si>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</si>
  <si>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</si>
  <si>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</si>
  <si>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</si>
  <si>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</si>
  <si>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</si>
  <si>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</si>
  <si>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</si>
  <si>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</si>
  <si>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</si>
  <si>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</si>
  <si>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</si>
  <si>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</si>
  <si>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</si>
  <si>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</si>
  <si>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</si>
  <si>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</si>
  <si>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</si>
  <si>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</si>
  <si>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</si>
  <si>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</si>
  <si>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</si>
  <si>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</si>
  <si>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</si>
  <si>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</si>
  <si>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</si>
  <si>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</si>
  <si>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</si>
  <si>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</si>
  <si>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</si>
  <si>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</si>
  <si>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</si>
  <si>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</si>
  <si>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</si>
  <si>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</si>
  <si>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</si>
  <si>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</si>
  <si>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</si>
  <si>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</si>
  <si>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</si>
  <si>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</si>
  <si>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</si>
  <si>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</si>
  <si>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</si>
  <si>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</si>
  <si>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</si>
  <si>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</si>
  <si>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</si>
  <si>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</si>
  <si>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</si>
  <si>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</si>
  <si>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</si>
  <si>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</si>
  <si>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</si>
  <si>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</si>
  <si>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</si>
  <si>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</si>
  <si>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</si>
  <si>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</si>
  <si>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</si>
  <si>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</si>
  <si>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</si>
  <si>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</si>
  <si>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</si>
  <si>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</si>
  <si>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</si>
  <si>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</si>
  <si>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</si>
  <si>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</si>
  <si>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</si>
  <si>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</si>
  <si>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</si>
  <si>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</si>
  <si>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</si>
  <si>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</si>
  <si>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</si>
  <si>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</si>
  <si>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</si>
  <si>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</si>
  <si>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</si>
  <si>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</si>
  <si>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</si>
  <si>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</si>
  <si>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</si>
  <si>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</si>
  <si>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</si>
  <si>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</si>
  <si>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</si>
  <si>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</si>
  <si>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</si>
  <si>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</si>
  <si>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</si>
  <si>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</si>
  <si>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</si>
  <si>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</si>
  <si>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</si>
  <si>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</si>
  <si>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</si>
  <si>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</si>
  <si>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</si>
  <si>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</si>
  <si>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</si>
  <si>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</si>
  <si>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</si>
  <si>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</si>
  <si>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</si>
  <si>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</si>
  <si>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</si>
  <si>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</si>
  <si>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</si>
  <si>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</si>
  <si>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</si>
  <si>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</si>
  <si>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</si>
  <si>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</si>
  <si>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</si>
  <si>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</si>
  <si>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</si>
  <si>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</si>
  <si>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</si>
  <si>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</si>
  <si>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</si>
  <si>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</si>
  <si>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</si>
  <si>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</si>
  <si>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</si>
  <si>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</si>
  <si>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</si>
  <si>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</si>
  <si>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</si>
  <si>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</si>
  <si>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</si>
  <si>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</si>
  <si>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</si>
  <si>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</si>
  <si>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</si>
  <si>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</si>
  <si>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</si>
  <si>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</si>
  <si>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</si>
  <si>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</si>
  <si>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</si>
  <si>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</si>
  <si>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</si>
  <si>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</si>
  <si>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</si>
  <si>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</si>
  <si>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</si>
  <si>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</si>
  <si>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</si>
  <si>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</si>
  <si>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</si>
  <si>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</si>
  <si>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</si>
  <si>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</si>
  <si>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</si>
  <si>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</si>
  <si>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</si>
  <si>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</si>
  <si>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</si>
  <si>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</si>
  <si>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</si>
  <si>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</si>
  <si>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</si>
  <si>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</si>
  <si>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</si>
  <si>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</si>
  <si>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</si>
  <si>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</si>
  <si>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</si>
  <si>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</si>
  <si>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</si>
  <si>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</si>
  <si>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</si>
  <si>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</si>
  <si>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</si>
  <si>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</si>
  <si>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</si>
  <si>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</si>
  <si>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</si>
  <si>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</si>
  <si>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</si>
  <si>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</si>
  <si>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</si>
  <si>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</si>
  <si>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</si>
  <si>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</si>
  <si>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</si>
  <si>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</si>
  <si>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</si>
  <si>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</si>
  <si>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</si>
  <si>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</si>
  <si>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</si>
  <si>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</si>
  <si>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</si>
  <si>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</si>
  <si>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</si>
  <si>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</si>
  <si>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</si>
  <si>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</si>
  <si>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</si>
  <si>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</si>
  <si>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</si>
  <si>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</si>
  <si>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</si>
  <si>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</si>
  <si>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</si>
  <si>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</si>
  <si>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</si>
  <si>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</si>
  <si>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</si>
  <si>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</si>
  <si>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</si>
  <si>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</si>
  <si>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</si>
  <si>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</si>
  <si>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</si>
  <si>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</si>
  <si>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</si>
  <si>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</si>
  <si>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</si>
  <si>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</si>
  <si>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</si>
  <si>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</si>
  <si>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</si>
  <si>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</si>
  <si>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</si>
  <si>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</si>
  <si>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</si>
  <si>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</si>
  <si>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</si>
  <si>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</si>
  <si>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</si>
  <si>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</si>
  <si>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</si>
  <si>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</si>
  <si>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</si>
  <si>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</si>
  <si>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</si>
  <si>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</si>
  <si>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</si>
  <si>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</si>
  <si>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</si>
  <si>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</si>
  <si>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</si>
  <si>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</si>
  <si>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</si>
  <si>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</si>
  <si>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</si>
  <si>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</si>
  <si>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</si>
  <si>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</si>
  <si>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</si>
  <si>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</si>
  <si>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</si>
  <si>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</si>
  <si>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</si>
  <si>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</si>
  <si>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</si>
  <si>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</si>
  <si>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</si>
  <si>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</si>
  <si>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</si>
  <si>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</si>
  <si>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</si>
  <si>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</si>
  <si>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</si>
  <si>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</si>
  <si>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</si>
  <si>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</si>
  <si>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</si>
  <si>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</si>
  <si>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</si>
  <si>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</si>
  <si>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</si>
  <si>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</si>
  <si>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</si>
  <si>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</si>
  <si>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</si>
  <si>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</si>
  <si>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</si>
  <si>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</si>
  <si>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</si>
  <si>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</si>
  <si>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</si>
  <si>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</si>
  <si>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</si>
  <si>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</si>
  <si>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</si>
  <si>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</si>
  <si>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</si>
  <si>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</si>
  <si>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</si>
  <si>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</si>
  <si>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</si>
  <si>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</si>
  <si>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</si>
  <si>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</si>
  <si>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</si>
  <si>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</si>
  <si>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</si>
  <si>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</si>
  <si>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</si>
  <si>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</si>
  <si>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</si>
  <si>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</si>
  <si>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</si>
  <si>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</si>
  <si>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</si>
  <si>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</si>
  <si>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</si>
  <si>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</si>
  <si>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</si>
  <si>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</si>
  <si>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</si>
  <si>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</si>
  <si>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</si>
  <si>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</si>
  <si>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</si>
  <si>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</si>
  <si>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</si>
  <si>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</si>
  <si>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</si>
  <si>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</si>
  <si>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</si>
  <si>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</si>
  <si>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</si>
  <si>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</si>
  <si>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</si>
  <si>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</si>
  <si>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</si>
  <si>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</si>
  <si>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</si>
  <si>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</si>
  <si>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</si>
  <si>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</si>
  <si>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</si>
  <si>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</si>
  <si>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</si>
  <si>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</si>
  <si>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</si>
  <si>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</si>
  <si>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</si>
  <si>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</si>
  <si>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</si>
  <si>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</si>
  <si>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</si>
  <si>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</si>
  <si>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</si>
  <si>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</si>
  <si>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</si>
  <si>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</si>
  <si>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</si>
  <si>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</si>
  <si>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</si>
  <si>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</si>
  <si>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</si>
  <si>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</si>
  <si>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</si>
  <si>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</si>
  <si>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</si>
  <si>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</si>
  <si>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</si>
  <si>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</si>
  <si>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</si>
  <si>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</si>
  <si>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</si>
  <si>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</si>
  <si>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</si>
  <si>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</si>
  <si>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</si>
  <si>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</si>
  <si>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</si>
  <si>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</si>
  <si>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</si>
  <si>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</si>
  <si>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</si>
  <si>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</si>
  <si>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</si>
  <si>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</si>
  <si>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</si>
  <si>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</si>
  <si>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</si>
  <si>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</si>
  <si>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</si>
  <si>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</si>
  <si>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</si>
  <si>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</si>
  <si>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</si>
  <si>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</si>
  <si>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</si>
  <si>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</si>
  <si>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</si>
  <si>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</si>
  <si>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</si>
  <si>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</si>
  <si>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</si>
  <si>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</si>
  <si>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</si>
  <si>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</si>
  <si>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</si>
  <si>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</si>
  <si>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</si>
  <si>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</si>
  <si>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</si>
  <si>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</si>
  <si>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</si>
  <si>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</si>
  <si>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</si>
  <si>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</si>
  <si>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</si>
  <si>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</si>
  <si>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</si>
  <si>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</si>
  <si>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</si>
  <si>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</si>
  <si>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</si>
  <si>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</si>
  <si>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</si>
  <si>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</si>
  <si>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</si>
  <si>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</si>
  <si>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</si>
  <si>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</si>
  <si>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</si>
  <si>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</si>
  <si>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</si>
  <si>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</si>
  <si>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</si>
  <si>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</si>
  <si>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</si>
  <si>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</si>
  <si>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</si>
  <si>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</si>
  <si>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</si>
  <si>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</si>
  <si>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</si>
  <si>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</si>
  <si>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</si>
  <si>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</si>
  <si>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</si>
  <si>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</si>
  <si>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</si>
  <si>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</si>
  <si>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</si>
  <si>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</si>
  <si>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</si>
  <si>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</si>
  <si>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</si>
  <si>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</si>
  <si>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</si>
  <si>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</si>
  <si>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</si>
  <si>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</si>
  <si>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</si>
  <si>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</si>
  <si>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</si>
  <si>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</si>
  <si>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</si>
  <si>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</si>
  <si>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</si>
  <si>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</si>
  <si>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</si>
  <si>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</si>
  <si>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</si>
  <si>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</si>
  <si>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</si>
  <si>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</si>
  <si>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</si>
  <si>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</si>
  <si>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</si>
  <si>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</si>
  <si>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</si>
  <si>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</si>
  <si>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</si>
  <si>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</si>
  <si>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</si>
  <si>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</si>
  <si>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</si>
  <si>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</si>
  <si>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</si>
  <si>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</si>
  <si>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</si>
  <si>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</si>
  <si>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</si>
  <si>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</si>
  <si>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</si>
  <si>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</si>
  <si>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</si>
  <si>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</si>
  <si>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</si>
  <si>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</si>
  <si>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</si>
  <si>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</si>
  <si>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</si>
  <si>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</si>
  <si>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</si>
  <si>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</si>
  <si>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</si>
  <si>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</si>
  <si>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</si>
  <si>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</si>
  <si>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</si>
  <si>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</si>
  <si>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</si>
  <si>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</si>
  <si>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</si>
  <si>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</si>
  <si>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</si>
  <si>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</si>
  <si>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</si>
  <si>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</si>
  <si>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</si>
  <si>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</si>
  <si>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</si>
  <si>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</si>
  <si>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</si>
  <si>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</si>
  <si>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</si>
  <si>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</si>
  <si>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</si>
  <si>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</si>
  <si>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</si>
  <si>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</si>
  <si>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</si>
  <si>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</si>
  <si>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</si>
  <si>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</si>
  <si>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</si>
  <si>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</si>
  <si>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</si>
  <si>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</si>
  <si>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</si>
  <si>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</si>
  <si>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</si>
  <si>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</si>
  <si>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</si>
  <si>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</si>
  <si>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</si>
  <si>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</si>
  <si>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</si>
  <si>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</si>
  <si>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</si>
  <si>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</si>
  <si>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</si>
  <si>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</si>
  <si>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</si>
  <si>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</si>
  <si>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</si>
  <si>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</si>
  <si>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</si>
  <si>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</si>
  <si>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</si>
  <si>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</si>
  <si>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</si>
  <si>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</si>
  <si>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</si>
  <si>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</si>
  <si>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</si>
  <si>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</si>
  <si>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</si>
  <si>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</si>
  <si>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</si>
  <si>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</si>
  <si>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</si>
  <si>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</si>
  <si>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</si>
  <si>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</si>
  <si>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</si>
  <si>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</si>
  <si>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</si>
  <si>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</si>
  <si>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</si>
  <si>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</si>
  <si>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</si>
  <si>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</si>
  <si>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</si>
  <si>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</si>
  <si>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</si>
  <si>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</si>
  <si>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</si>
  <si>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</si>
  <si>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</si>
  <si>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</si>
  <si>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</si>
  <si>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</si>
  <si>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</si>
  <si>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</si>
  <si>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</si>
  <si>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</si>
  <si>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</si>
  <si>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</si>
  <si>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</si>
  <si>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</si>
  <si>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</si>
  <si>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</si>
  <si>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</si>
  <si>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</si>
  <si>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</si>
  <si>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</si>
  <si>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</si>
  <si>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</si>
  <si>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</si>
  <si>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</si>
  <si>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</si>
  <si>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</si>
  <si>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</si>
  <si>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</si>
  <si>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</si>
  <si>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</si>
  <si>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</si>
  <si>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</si>
  <si>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</si>
  <si>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</si>
  <si>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</si>
  <si>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</si>
  <si>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</si>
  <si>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</si>
  <si>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</si>
  <si>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</si>
  <si>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</si>
  <si>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</si>
  <si>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</si>
  <si>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</si>
  <si>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</si>
  <si>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</si>
  <si>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</si>
  <si>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</si>
  <si>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</si>
  <si>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</si>
  <si>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</si>
  <si>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</si>
  <si>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</si>
  <si>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</si>
  <si>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</si>
  <si>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</si>
  <si>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</si>
  <si>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</si>
  <si>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</si>
  <si>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</si>
  <si>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</si>
  <si>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</si>
  <si>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</si>
  <si>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</si>
  <si>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</si>
  <si>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</si>
  <si>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</si>
  <si>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</si>
  <si>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</si>
  <si>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</si>
  <si>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</si>
  <si>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</si>
  <si>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</si>
  <si>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</si>
  <si>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</si>
  <si>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</si>
  <si>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</si>
  <si>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</si>
  <si>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</si>
  <si>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</si>
  <si>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</si>
  <si>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</si>
  <si>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</si>
  <si>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</si>
  <si>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</si>
  <si>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</si>
  <si>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</si>
  <si>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</si>
  <si>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</si>
  <si>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</si>
  <si>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</si>
  <si>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</si>
  <si>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</si>
  <si>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</si>
  <si>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</si>
  <si>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</si>
  <si>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</si>
  <si>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</si>
  <si>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</si>
  <si>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</si>
  <si>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</si>
  <si>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</si>
  <si>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</si>
  <si>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</si>
  <si>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</si>
  <si>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</si>
  <si>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</si>
  <si>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</si>
  <si>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</si>
  <si>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</si>
  <si>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</si>
  <si>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</si>
  <si>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</si>
  <si>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</si>
  <si>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</si>
  <si>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</si>
  <si>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</si>
  <si>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</si>
  <si>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</si>
  <si>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</si>
  <si>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</si>
  <si>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</si>
  <si>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</si>
  <si>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</si>
  <si>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</si>
  <si>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</si>
  <si>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</si>
  <si>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</si>
  <si>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</si>
  <si>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</si>
  <si>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</si>
  <si>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</si>
  <si>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</si>
  <si>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</si>
  <si>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</si>
  <si>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</si>
  <si>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</si>
  <si>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</si>
  <si>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</si>
  <si>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</si>
  <si>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</si>
  <si>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</si>
  <si>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</si>
  <si>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</si>
  <si>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</si>
  <si>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</si>
  <si>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</si>
  <si>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</si>
  <si>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</si>
  <si>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</si>
  <si>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</si>
  <si>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</si>
  <si>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</si>
  <si>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</si>
  <si>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</si>
  <si>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</si>
  <si>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</si>
  <si>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</si>
  <si>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</si>
  <si>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</si>
  <si>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</si>
  <si>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</si>
  <si>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</si>
  <si>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</si>
  <si>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</si>
  <si>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</si>
  <si>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</si>
  <si>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</si>
  <si>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</si>
  <si>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</si>
  <si>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</si>
  <si>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</si>
  <si>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</si>
  <si>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</si>
  <si>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</si>
  <si>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</si>
  <si>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</si>
  <si>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</si>
  <si>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</si>
  <si>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</si>
  <si>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</si>
  <si>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</si>
  <si>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</si>
  <si>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</si>
  <si>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</si>
  <si>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</si>
  <si>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</si>
  <si>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</si>
  <si>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</si>
  <si>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</si>
  <si>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</si>
  <si>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</si>
  <si>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</si>
  <si>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</si>
  <si>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</si>
  <si>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</si>
  <si>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</si>
  <si>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</si>
  <si>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</si>
  <si>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</si>
  <si>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</si>
  <si>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</si>
  <si>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</si>
  <si>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</si>
  <si>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</si>
  <si>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</si>
  <si>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</si>
  <si>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</si>
  <si>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</si>
  <si>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</si>
  <si>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</si>
  <si>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</si>
  <si>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</si>
  <si>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</si>
  <si>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</si>
  <si>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</si>
  <si>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</si>
  <si>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</si>
  <si>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</si>
  <si>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</si>
  <si>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</si>
  <si>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</si>
  <si>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</si>
  <si>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</si>
  <si>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</si>
  <si>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</si>
  <si>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</si>
  <si>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</si>
  <si>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</si>
  <si>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</si>
  <si>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</si>
  <si>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</si>
  <si>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</si>
  <si>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</si>
  <si>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</si>
  <si>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</si>
  <si>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</si>
  <si>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</si>
  <si>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</si>
  <si>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</si>
  <si>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</si>
  <si>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</si>
  <si>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</si>
  <si>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</si>
  <si>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</si>
  <si>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</si>
  <si>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</si>
  <si>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</si>
  <si>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</si>
  <si>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</si>
  <si>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</si>
  <si>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</si>
  <si>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</si>
  <si>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</si>
  <si>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</si>
  <si>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</si>
  <si>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</si>
  <si>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</si>
  <si>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</si>
  <si>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</si>
  <si>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</si>
  <si>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</si>
  <si>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</si>
  <si>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</si>
  <si>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</si>
  <si>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</si>
  <si>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</si>
  <si>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</si>
  <si>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</si>
  <si>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</si>
  <si>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</si>
  <si>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</si>
  <si>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</si>
  <si>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</si>
  <si>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</si>
  <si>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</si>
  <si>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</si>
  <si>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</si>
  <si>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</si>
  <si>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</si>
  <si>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</si>
  <si>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</si>
  <si>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</si>
  <si>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</si>
  <si>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</si>
  <si>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</si>
  <si>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</si>
  <si>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</si>
  <si>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</si>
  <si>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</si>
  <si>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</si>
  <si>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</si>
  <si>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</si>
  <si>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</si>
  <si>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</si>
  <si>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</si>
  <si>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</si>
  <si>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</si>
  <si>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</si>
  <si>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</si>
  <si>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</si>
  <si>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</si>
  <si>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</si>
  <si>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</si>
  <si>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</si>
  <si>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</si>
  <si>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</si>
  <si>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</si>
  <si>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</si>
  <si>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</si>
  <si>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</si>
  <si>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</si>
  <si>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</si>
  <si>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</si>
  <si>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</si>
  <si>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</si>
  <si>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</si>
  <si>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</si>
  <si>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</si>
  <si>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</si>
  <si>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</si>
  <si>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</si>
  <si>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</si>
  <si>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</si>
  <si>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</si>
  <si>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</si>
  <si>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</si>
  <si>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</si>
  <si>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</si>
  <si>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</si>
  <si>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</si>
  <si>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</si>
  <si>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</si>
  <si>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</si>
  <si>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</si>
  <si>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</si>
  <si>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</si>
  <si>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</si>
  <si>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</si>
  <si>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</si>
  <si>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</si>
  <si>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</si>
  <si>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</si>
  <si>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</si>
  <si>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</si>
  <si>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</si>
  <si>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</si>
  <si>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</si>
  <si>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</si>
  <si>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</si>
  <si>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</si>
  <si>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</si>
  <si>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</si>
  <si>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</si>
  <si>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</si>
  <si>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</si>
  <si>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</si>
  <si>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</si>
  <si>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</si>
  <si>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</si>
  <si>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</si>
  <si>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</si>
  <si>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</si>
  <si>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</si>
  <si>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</si>
  <si>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</si>
  <si>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</si>
  <si>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</si>
  <si>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</si>
  <si>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</si>
  <si>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</si>
  <si>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</si>
  <si>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</si>
  <si>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</si>
  <si>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</si>
  <si>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</si>
  <si>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</si>
  <si>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</si>
  <si>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</si>
  <si>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</si>
  <si>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</si>
  <si>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</si>
  <si>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</si>
  <si>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</si>
  <si>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</si>
  <si>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</si>
  <si>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</si>
  <si>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</si>
  <si>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</si>
  <si>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</si>
  <si>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</si>
  <si>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</si>
  <si>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</si>
  <si>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</si>
  <si>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</si>
  <si>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</si>
  <si>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</si>
  <si>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</si>
  <si>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</si>
  <si>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</si>
  <si>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</si>
  <si>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</si>
  <si>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</si>
  <si>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</si>
  <si>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</si>
  <si>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</si>
  <si>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</si>
  <si>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</si>
  <si>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</si>
  <si>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</si>
  <si>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</si>
  <si>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</si>
  <si>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</si>
  <si>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</si>
  <si>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</si>
  <si>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</si>
  <si>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</si>
  <si>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</si>
  <si>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</si>
  <si>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</si>
  <si>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</si>
  <si>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</si>
  <si>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</si>
  <si>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</si>
  <si>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</si>
  <si>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</si>
  <si>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</si>
  <si>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</si>
  <si>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</si>
  <si>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</si>
  <si>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</si>
  <si>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</si>
  <si>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</si>
  <si>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</si>
  <si>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</si>
  <si>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</si>
  <si>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</si>
  <si>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</si>
  <si>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</si>
  <si>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</si>
  <si>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</si>
  <si>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</si>
  <si>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</si>
  <si>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</si>
  <si>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</si>
  <si>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</si>
  <si>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</si>
  <si>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</si>
  <si>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</si>
  <si>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</si>
  <si>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</si>
  <si>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</si>
  <si>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</si>
  <si>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</si>
  <si>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</si>
  <si>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</si>
  <si>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</si>
  <si>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</si>
  <si>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</si>
  <si>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</si>
  <si>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</si>
  <si>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</si>
  <si>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</si>
  <si>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</si>
  <si>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</si>
  <si>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</si>
  <si>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</si>
  <si>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</si>
  <si>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</si>
  <si>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</si>
  <si>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</si>
  <si>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</si>
  <si>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</si>
  <si>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</si>
  <si>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</si>
  <si>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</si>
  <si>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</si>
  <si>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</si>
  <si>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</si>
  <si>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</si>
  <si>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</si>
  <si>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</si>
  <si>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</si>
  <si>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</si>
  <si>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</si>
  <si>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</si>
  <si>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</si>
  <si>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</si>
  <si>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</si>
  <si>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</si>
  <si>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</si>
  <si>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</si>
  <si>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</si>
  <si>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</si>
  <si>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</si>
  <si>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</si>
  <si>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</si>
  <si>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</si>
  <si>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</si>
  <si>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</si>
  <si>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</si>
  <si>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</si>
  <si>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</si>
  <si>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</si>
  <si>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</si>
  <si>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</si>
  <si>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</si>
  <si>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</si>
  <si>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</si>
  <si>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</si>
  <si>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</si>
  <si>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</si>
  <si>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</si>
  <si>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</si>
  <si>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</si>
  <si>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</si>
  <si>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</si>
  <si>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</si>
  <si>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</si>
  <si>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</si>
  <si>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</si>
  <si>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</si>
  <si>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</si>
  <si>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</si>
  <si>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</si>
  <si>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</si>
  <si>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</si>
  <si>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</si>
  <si>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</si>
  <si>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</si>
  <si>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</si>
  <si>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</si>
  <si>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</si>
  <si>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</si>
  <si>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</si>
  <si>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</si>
  <si>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</si>
  <si>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</si>
  <si>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</si>
  <si>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</si>
  <si>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</si>
  <si>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</si>
  <si>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</si>
  <si>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</si>
  <si>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</si>
  <si>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</si>
  <si>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</si>
  <si>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</si>
  <si>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</si>
  <si>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</si>
  <si>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</si>
  <si>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</si>
  <si>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</si>
  <si>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</si>
  <si>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</si>
  <si>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</si>
  <si>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</si>
  <si>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</si>
  <si>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</si>
  <si>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</si>
  <si>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</si>
  <si>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</si>
  <si>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</si>
  <si>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</si>
  <si>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</si>
  <si>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</si>
  <si>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</si>
  <si>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</si>
  <si>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</si>
  <si>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</si>
  <si>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</si>
  <si>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</si>
  <si>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</si>
  <si>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</si>
  <si>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</si>
  <si>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</si>
  <si>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</si>
  <si>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</si>
  <si>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</si>
  <si>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</si>
  <si>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</si>
  <si>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</si>
  <si>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</si>
  <si>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</si>
  <si>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</si>
  <si>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</si>
  <si>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</si>
  <si>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</si>
  <si>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</si>
  <si>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</si>
  <si>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</si>
  <si>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</si>
  <si>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</si>
  <si>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</si>
  <si>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</si>
  <si>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</si>
  <si>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</si>
  <si>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</si>
  <si>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</si>
  <si>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</si>
  <si>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</si>
  <si>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</si>
  <si>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</si>
  <si>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</si>
  <si>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</si>
  <si>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</si>
  <si>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</si>
  <si>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</si>
  <si>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</si>
  <si>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</si>
  <si>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</si>
  <si>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</si>
  <si>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</si>
  <si>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</si>
  <si>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</si>
  <si>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</si>
  <si>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</si>
  <si>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</si>
  <si>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</si>
  <si>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</si>
  <si>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</si>
  <si>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</si>
  <si>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</si>
  <si>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</si>
  <si>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</si>
  <si>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</si>
  <si>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</si>
  <si>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</si>
  <si>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</si>
  <si>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</si>
  <si>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</si>
  <si>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</si>
  <si>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</si>
  <si>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</si>
  <si>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</si>
  <si>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</si>
  <si>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</si>
  <si>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</si>
  <si>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</si>
  <si>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</si>
  <si>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</si>
  <si>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</si>
  <si>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</si>
  <si>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</si>
  <si>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</si>
  <si>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</si>
  <si>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</si>
  <si>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</si>
  <si>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</si>
  <si>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</si>
  <si>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</si>
  <si>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</si>
  <si>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</si>
  <si>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</si>
  <si>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</si>
  <si>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</si>
  <si>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</si>
  <si>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</si>
  <si>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</si>
  <si>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</si>
  <si>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</si>
  <si>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</si>
  <si>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</si>
  <si>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</si>
  <si>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</si>
  <si>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</si>
  <si>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</si>
  <si>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</si>
  <si>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</si>
  <si>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</si>
  <si>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</si>
  <si>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</si>
  <si>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</si>
  <si>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</si>
  <si>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</si>
  <si>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</si>
  <si>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</si>
  <si>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</si>
  <si>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</si>
  <si>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</si>
  <si>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</si>
  <si>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</si>
  <si>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</si>
  <si>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</si>
  <si>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</si>
  <si>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</si>
  <si>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</si>
  <si>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</si>
  <si>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</si>
  <si>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</si>
  <si>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</si>
  <si>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</si>
  <si>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</si>
  <si>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</si>
  <si>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</si>
  <si>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</si>
  <si>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</si>
  <si>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</si>
  <si>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</si>
  <si>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</si>
  <si>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</si>
  <si>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</si>
  <si>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</si>
  <si>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</si>
  <si>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</si>
  <si>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</si>
  <si>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</si>
  <si>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</si>
  <si>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</si>
  <si>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</si>
  <si>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</si>
  <si>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</si>
  <si>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</si>
  <si>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</si>
  <si>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</si>
  <si>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</si>
  <si>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</si>
  <si>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</si>
  <si>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</si>
  <si>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</si>
  <si>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</si>
  <si>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</si>
  <si>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</si>
  <si>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</si>
  <si>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</si>
  <si>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</si>
  <si>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</si>
  <si>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</si>
  <si>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</si>
  <si>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</si>
  <si>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</si>
  <si>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</si>
  <si>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</si>
  <si>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</si>
  <si>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</si>
  <si>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</si>
  <si>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</si>
  <si>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</si>
  <si>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</si>
  <si>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</si>
  <si>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</si>
  <si>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</si>
  <si>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</si>
  <si>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</si>
  <si>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</si>
  <si>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</si>
  <si>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</si>
  <si>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</si>
  <si>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</si>
  <si>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</si>
  <si>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</si>
  <si>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</si>
  <si>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</si>
  <si>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</si>
  <si>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</si>
  <si>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</si>
  <si>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</si>
  <si>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</si>
  <si>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</si>
  <si>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</si>
  <si>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</si>
  <si>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</si>
  <si>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</si>
  <si>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</si>
  <si>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</si>
  <si>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</si>
  <si>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</si>
  <si>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</si>
  <si>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</si>
  <si>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</si>
  <si>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</si>
  <si>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</si>
  <si>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</si>
  <si>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</si>
  <si>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</si>
  <si>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</si>
  <si>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</si>
  <si>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</si>
  <si>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</si>
  <si>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</si>
  <si>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</si>
  <si>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</si>
  <si>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</si>
  <si>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</si>
  <si>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</si>
  <si>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</si>
  <si>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</si>
  <si>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</si>
  <si>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</si>
  <si>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</si>
  <si>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</si>
  <si>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</si>
  <si>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</si>
  <si>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</si>
  <si>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</si>
  <si>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</si>
  <si>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</si>
  <si>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</si>
  <si>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</si>
  <si>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</si>
  <si>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</si>
  <si>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</si>
  <si>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</si>
  <si>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</si>
  <si>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</si>
  <si>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</si>
  <si>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</si>
  <si>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</si>
  <si>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</si>
  <si>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</si>
  <si>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</si>
  <si>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</si>
  <si>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</si>
  <si>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</si>
  <si>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</si>
  <si>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</si>
  <si>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</si>
  <si>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</si>
  <si>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</si>
  <si>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</si>
  <si>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</si>
  <si>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</si>
  <si>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</si>
  <si>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</si>
  <si>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</si>
  <si>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</si>
  <si>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</si>
  <si>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</si>
  <si>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</si>
  <si>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</si>
  <si>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</si>
  <si>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</si>
  <si>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</si>
  <si>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</si>
  <si>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</si>
  <si>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</si>
  <si>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</si>
  <si>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</si>
  <si>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</si>
  <si>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</si>
  <si>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</si>
  <si>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</si>
  <si>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</si>
  <si>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</si>
  <si>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</si>
  <si>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</si>
  <si>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</si>
  <si>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</si>
  <si>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</si>
  <si>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</si>
  <si>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</si>
  <si>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</si>
  <si>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</si>
  <si>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</si>
  <si>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</si>
  <si>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</si>
  <si>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</si>
  <si>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</si>
  <si>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</si>
  <si>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</si>
  <si>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</si>
  <si>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</si>
  <si>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</si>
  <si>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</si>
  <si>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</si>
  <si>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</si>
  <si>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</si>
  <si>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</si>
  <si>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</si>
  <si>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</si>
  <si>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</si>
  <si>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</si>
  <si>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</si>
  <si>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</si>
  <si>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</si>
  <si>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</si>
  <si>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</si>
  <si>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</si>
  <si>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</si>
  <si>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</si>
  <si>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</si>
  <si>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</si>
  <si>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</si>
  <si>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</si>
  <si>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</si>
  <si>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</si>
  <si>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</si>
  <si>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</si>
  <si>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</si>
  <si>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</si>
  <si>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</si>
  <si>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</si>
  <si>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</si>
  <si>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</si>
  <si>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</si>
  <si>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</si>
  <si>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</si>
  <si>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</si>
  <si>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</si>
  <si>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</si>
  <si>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</si>
  <si>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</si>
  <si>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</si>
  <si>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</si>
  <si>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</si>
  <si>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</si>
  <si>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</si>
  <si>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</si>
  <si>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</si>
  <si>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</si>
  <si>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</si>
  <si>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</si>
  <si>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</si>
  <si>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</si>
  <si>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</si>
  <si>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</si>
  <si>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</si>
  <si>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</si>
  <si>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</si>
  <si>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</si>
  <si>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</si>
  <si>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</si>
  <si>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</si>
  <si>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</si>
  <si>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</si>
  <si>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</si>
  <si>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</si>
  <si>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</si>
  <si>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</si>
  <si>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</si>
  <si>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</si>
  <si>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</si>
  <si>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</si>
  <si>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</si>
  <si>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</si>
  <si>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</si>
  <si>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</si>
  <si>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</si>
  <si>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</si>
  <si>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</si>
  <si>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</si>
  <si>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</si>
  <si>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</si>
  <si>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</si>
  <si>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</si>
  <si>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</si>
  <si>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</si>
  <si>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</si>
  <si>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</si>
  <si>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</si>
  <si>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</si>
  <si>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</si>
  <si>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</si>
  <si>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</si>
  <si>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</si>
  <si>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</si>
  <si>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</si>
  <si>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</si>
  <si>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</si>
  <si>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</si>
  <si>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</si>
  <si>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</si>
  <si>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</si>
  <si>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</si>
  <si>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</si>
  <si>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</si>
  <si>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</si>
  <si>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</si>
  <si>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</si>
  <si>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</si>
  <si>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</si>
  <si>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</si>
  <si>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</si>
  <si>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</si>
  <si>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</si>
  <si>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</si>
  <si>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</si>
  <si>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</si>
  <si>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</si>
  <si>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</si>
  <si>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</si>
  <si>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</si>
  <si>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</si>
  <si>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</si>
  <si>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</si>
  <si>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</si>
  <si>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</si>
  <si>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</si>
  <si>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</si>
  <si>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</si>
  <si>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</si>
  <si>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</si>
  <si>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</si>
  <si>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</si>
  <si>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</si>
  <si>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</si>
  <si>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</si>
  <si>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</si>
  <si>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</si>
  <si>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</si>
  <si>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</si>
  <si>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</si>
  <si>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</si>
  <si>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</si>
  <si>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</si>
  <si>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</si>
  <si>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</si>
  <si>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</si>
  <si>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</si>
  <si>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</si>
  <si>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</si>
  <si>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</si>
  <si>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</si>
  <si>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</si>
  <si>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</si>
  <si>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</si>
  <si>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</si>
  <si>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</si>
  <si>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</si>
  <si>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</si>
  <si>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</si>
  <si>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</si>
  <si>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</si>
  <si>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</si>
  <si>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</si>
  <si>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</si>
  <si>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</si>
  <si>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</si>
  <si>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</si>
  <si>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</si>
  <si>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</si>
  <si>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</si>
  <si>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</si>
  <si>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</si>
  <si>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</si>
  <si>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</si>
  <si>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</si>
  <si>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</si>
  <si>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</si>
  <si>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</si>
  <si>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</si>
  <si>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</si>
  <si>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</si>
  <si>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</si>
  <si>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</si>
  <si>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</si>
  <si>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</si>
  <si>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</si>
  <si>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</si>
  <si>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</si>
  <si>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</si>
  <si>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</si>
  <si>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</si>
  <si>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</si>
  <si>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</si>
  <si>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</si>
  <si>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</si>
  <si>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</si>
  <si>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</si>
  <si>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</si>
  <si>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</si>
  <si>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</si>
  <si>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</si>
  <si>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</si>
  <si>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</si>
  <si>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</si>
  <si>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</si>
  <si>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</si>
  <si>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</si>
  <si>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</si>
  <si>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</si>
  <si>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</si>
  <si>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</si>
  <si>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</si>
  <si>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</si>
  <si>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</si>
  <si>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</si>
  <si>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</si>
  <si>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</si>
  <si>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</si>
  <si>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</si>
  <si>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</si>
  <si>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</si>
  <si>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</si>
  <si>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</si>
  <si>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</si>
  <si>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</si>
  <si>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</si>
  <si>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</si>
  <si>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</si>
  <si>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</si>
  <si>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</si>
  <si>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</si>
  <si>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</si>
  <si>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</si>
  <si>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</si>
  <si>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</si>
  <si>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</si>
  <si>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</si>
  <si>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</si>
  <si>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</si>
  <si>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</si>
  <si>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</si>
  <si>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</si>
  <si>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</si>
  <si>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</si>
  <si>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</si>
  <si>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</si>
  <si>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</si>
  <si>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</si>
  <si>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</si>
  <si>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</si>
  <si>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</si>
  <si>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</si>
  <si>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</si>
  <si>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</si>
  <si>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</si>
  <si>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</si>
  <si>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</si>
  <si>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</si>
  <si>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</si>
  <si>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</si>
  <si>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</si>
  <si>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</si>
  <si>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</si>
  <si>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</si>
  <si>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</si>
  <si>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</si>
  <si>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</si>
  <si>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</si>
  <si>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</si>
  <si>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</si>
  <si>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</si>
  <si>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</si>
  <si>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</si>
  <si>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</si>
  <si>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</si>
  <si>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</si>
  <si>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</si>
  <si>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</si>
  <si>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</si>
  <si>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</si>
  <si>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</si>
  <si>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</si>
  <si>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</si>
  <si>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</si>
  <si>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</si>
  <si>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</si>
  <si>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</si>
  <si>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</si>
  <si>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</si>
  <si>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</si>
  <si>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</si>
  <si>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</si>
  <si>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</si>
  <si>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</si>
  <si>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</si>
  <si>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</si>
  <si>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</si>
  <si>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</si>
  <si>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</si>
  <si>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</si>
  <si>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</si>
  <si>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</si>
  <si>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</si>
  <si>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</si>
  <si>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</si>
  <si>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</si>
  <si>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</si>
  <si>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</si>
  <si>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</si>
  <si>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</si>
  <si>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</si>
  <si>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</si>
  <si>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</si>
  <si>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</si>
  <si>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</si>
  <si>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</si>
  <si>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</si>
  <si>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</si>
  <si>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</si>
  <si>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</si>
  <si>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</si>
  <si>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</si>
  <si>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</si>
  <si>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</si>
  <si>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</si>
  <si>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</si>
  <si>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</si>
  <si>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</si>
  <si>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</si>
  <si>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</si>
  <si>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</si>
  <si>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</si>
  <si>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</si>
  <si>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</si>
  <si>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</si>
  <si>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</si>
  <si>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</si>
  <si>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</si>
  <si>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</si>
  <si>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</si>
  <si>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</si>
  <si>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</si>
  <si>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</si>
  <si>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</si>
  <si>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</si>
  <si>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</si>
  <si>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</si>
  <si>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</si>
  <si>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</si>
  <si>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</si>
  <si>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</si>
  <si>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</si>
  <si>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</si>
  <si>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</si>
  <si>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</si>
  <si>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</si>
  <si>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</si>
  <si>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</si>
  <si>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</si>
  <si>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</si>
  <si>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</si>
  <si>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</si>
  <si>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</si>
  <si>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</si>
  <si>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</si>
  <si>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</si>
  <si>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</si>
  <si>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</si>
  <si>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</si>
  <si>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</si>
  <si>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</si>
  <si>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</si>
  <si>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</si>
  <si>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</si>
  <si>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</si>
  <si>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</si>
  <si>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</si>
  <si>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</si>
  <si>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</si>
  <si>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</si>
  <si>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</si>
  <si>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</si>
  <si>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</si>
  <si>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</si>
  <si>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</si>
  <si>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</si>
  <si>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</si>
  <si>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</si>
  <si>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</si>
  <si>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</si>
  <si>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</si>
  <si>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</si>
  <si>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</si>
  <si>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</si>
  <si>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</si>
  <si>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</si>
  <si>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</si>
  <si>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</si>
  <si>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</si>
  <si>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</si>
  <si>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</si>
  <si>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</si>
  <si>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</si>
  <si>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</si>
  <si>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</si>
  <si>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</si>
  <si>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</si>
  <si>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</si>
  <si>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</si>
  <si>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</si>
  <si>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</si>
  <si>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</si>
  <si>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</si>
  <si>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</si>
  <si>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</si>
  <si>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</si>
  <si>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</si>
  <si>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</si>
  <si>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</si>
  <si>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</si>
  <si>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</si>
  <si>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</si>
  <si>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</si>
  <si>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</si>
  <si>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</si>
  <si>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</si>
  <si>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</si>
  <si>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</si>
  <si>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</si>
  <si>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</si>
  <si>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</si>
  <si>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</si>
  <si>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</si>
  <si>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</si>
  <si>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</si>
  <si>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</si>
  <si>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</si>
  <si>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</si>
  <si>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</si>
  <si>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</si>
  <si>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</si>
  <si>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</si>
  <si>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</si>
  <si>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</si>
  <si>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</si>
  <si>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</si>
  <si>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</si>
  <si>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</si>
  <si>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</si>
  <si>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</si>
  <si>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</si>
  <si>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</si>
  <si>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</si>
  <si>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</si>
  <si>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</si>
  <si>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</si>
  <si>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</si>
  <si>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</si>
  <si>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</si>
  <si>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</si>
  <si>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</si>
  <si>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</si>
  <si>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</si>
  <si>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</si>
  <si>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</si>
  <si>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</si>
  <si>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</si>
  <si>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</si>
  <si>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</si>
  <si>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</si>
  <si>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</si>
  <si>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</si>
  <si>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</si>
  <si>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</si>
  <si>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</si>
  <si>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</si>
  <si>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</si>
  <si>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</si>
  <si>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</si>
  <si>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</si>
  <si>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</si>
  <si>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</si>
  <si>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</si>
  <si>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</si>
  <si>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</si>
  <si>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</si>
  <si>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</si>
  <si>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</si>
  <si>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</si>
  <si>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</si>
  <si>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</si>
  <si>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</si>
  <si>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</si>
  <si>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</si>
  <si>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</si>
  <si>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</si>
  <si>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</si>
  <si>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</si>
  <si>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</si>
  <si>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</si>
  <si>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</si>
  <si>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</si>
  <si>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</si>
  <si>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</si>
  <si>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</si>
  <si>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</si>
  <si>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</si>
  <si>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</si>
  <si>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</si>
  <si>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</si>
  <si>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</si>
  <si>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</si>
  <si>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</si>
  <si>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</si>
  <si>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</si>
  <si>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</si>
  <si>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</si>
  <si>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</si>
  <si>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</si>
  <si>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</si>
  <si>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</si>
  <si>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</si>
  <si>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</si>
  <si>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</si>
  <si>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</si>
  <si>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</si>
  <si>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</si>
  <si>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</si>
  <si>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</si>
  <si>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</si>
  <si>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</si>
  <si>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</si>
  <si>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</si>
  <si>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</si>
  <si>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</si>
  <si>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</si>
  <si>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</si>
  <si>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</si>
  <si>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</si>
  <si>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</si>
  <si>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</si>
  <si>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</si>
  <si>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</si>
  <si>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</si>
  <si>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</si>
  <si>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</si>
  <si>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</si>
  <si>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</si>
  <si>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</si>
  <si>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</si>
  <si>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</si>
  <si>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</si>
  <si>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</si>
  <si>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</si>
  <si>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</si>
  <si>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</si>
  <si>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</si>
  <si>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</si>
  <si>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</si>
  <si>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</si>
  <si>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</si>
  <si>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</si>
  <si>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</si>
  <si>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</si>
  <si>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</si>
  <si>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</si>
  <si>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</si>
  <si>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</si>
  <si>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</si>
  <si>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</si>
  <si>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</si>
  <si>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</si>
  <si>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</si>
  <si>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</si>
  <si>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</si>
  <si>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</si>
  <si>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</si>
  <si>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</si>
  <si>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</si>
  <si>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</si>
  <si>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</si>
  <si>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</si>
  <si>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</si>
  <si>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</si>
  <si>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</si>
  <si>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</si>
  <si>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</si>
  <si>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</si>
  <si>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</si>
  <si>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</si>
  <si>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</si>
  <si>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</si>
  <si>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</si>
  <si>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</si>
  <si>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</si>
  <si>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</si>
  <si>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</si>
  <si>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</si>
  <si>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</si>
  <si>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</si>
  <si>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</si>
  <si>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</si>
  <si>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</si>
  <si>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</si>
  <si>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</si>
  <si>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</si>
  <si>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</si>
  <si>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</si>
  <si>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</si>
  <si>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</si>
  <si>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</si>
  <si>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</si>
  <si>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</si>
  <si>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</si>
  <si>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</si>
  <si>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</si>
  <si>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</si>
  <si>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</si>
  <si>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</si>
  <si>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</si>
  <si>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</si>
  <si>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</si>
  <si>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</si>
  <si>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</si>
  <si>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</si>
  <si>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</si>
  <si>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</si>
  <si>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</si>
  <si>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</si>
  <si>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</si>
  <si>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</si>
  <si>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</si>
  <si>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</si>
  <si>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</si>
  <si>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</si>
  <si>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</si>
  <si>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</si>
  <si>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</si>
  <si>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</si>
  <si>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</si>
  <si>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</si>
  <si>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</si>
  <si>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</si>
  <si>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</si>
  <si>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</si>
  <si>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</si>
  <si>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</si>
  <si>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</si>
  <si>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</si>
  <si>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</si>
  <si>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</si>
  <si>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</si>
  <si>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</si>
  <si>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</si>
  <si>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</si>
  <si>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</si>
  <si>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</si>
  <si>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</si>
  <si>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</si>
  <si>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</si>
  <si>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</si>
  <si>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</si>
  <si>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</si>
  <si>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</si>
  <si>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</si>
  <si>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</si>
  <si>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</si>
  <si>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</si>
  <si>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</si>
  <si>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</si>
  <si>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</si>
  <si>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</si>
  <si>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</si>
  <si>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</si>
  <si>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</si>
  <si>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</si>
  <si>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</si>
  <si>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</si>
  <si>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</si>
  <si>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</si>
  <si>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</si>
  <si>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</si>
  <si>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</si>
  <si>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</si>
  <si>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</si>
  <si>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</si>
  <si>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</si>
  <si>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</si>
  <si>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</si>
  <si>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</si>
  <si>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</si>
  <si>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</si>
  <si>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</si>
  <si>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</si>
  <si>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</si>
  <si>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</si>
  <si>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</si>
  <si>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</si>
  <si>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</si>
  <si>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</si>
  <si>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</si>
  <si>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</si>
  <si>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</si>
  <si>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</si>
  <si>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</si>
  <si>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</si>
  <si>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</si>
  <si>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</si>
  <si>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</si>
  <si>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</si>
  <si>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</si>
  <si>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</si>
  <si>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</si>
  <si>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</si>
  <si>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</si>
  <si>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</si>
  <si>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</si>
  <si>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</si>
  <si>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</si>
  <si>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</si>
  <si>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</si>
  <si>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</si>
  <si>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</si>
  <si>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</si>
  <si>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</si>
  <si>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</si>
  <si>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</si>
  <si>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</si>
  <si>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</si>
  <si>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</si>
  <si>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</si>
  <si>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</si>
  <si>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</si>
  <si>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</si>
  <si>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</si>
  <si>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</si>
  <si>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</si>
  <si>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</si>
  <si>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</si>
  <si>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</si>
  <si>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</si>
  <si>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</si>
  <si>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</si>
  <si>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</si>
  <si>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</si>
  <si>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</si>
  <si>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</si>
  <si>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</si>
  <si>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</si>
  <si>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</si>
  <si>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</si>
  <si>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</si>
  <si>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</si>
  <si>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</si>
  <si>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</si>
  <si>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</si>
  <si>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</si>
  <si>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</si>
  <si>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</si>
  <si>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</si>
  <si>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</si>
  <si>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</si>
  <si>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</si>
  <si>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</si>
  <si>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</si>
  <si>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</si>
  <si>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</si>
  <si>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</si>
  <si>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</si>
  <si>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</si>
  <si>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</si>
  <si>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</si>
  <si>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</si>
  <si>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</si>
  <si>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</si>
  <si>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</si>
  <si>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</si>
  <si>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</si>
  <si>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</si>
  <si>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</si>
  <si>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</si>
  <si>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</si>
  <si>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</si>
  <si>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</si>
  <si>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</si>
  <si>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</si>
  <si>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</si>
  <si>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</si>
  <si>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</si>
  <si>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</si>
  <si>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</si>
  <si>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</si>
  <si>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</si>
  <si>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</si>
  <si>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</si>
  <si>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</si>
  <si>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</si>
  <si>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</si>
  <si>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</si>
  <si>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</si>
  <si>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</si>
  <si>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</si>
  <si>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</si>
  <si>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</si>
  <si>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</si>
  <si>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</si>
  <si>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</si>
  <si>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</si>
  <si>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</si>
  <si>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</si>
  <si>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</si>
  <si>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</si>
  <si>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</si>
  <si>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</si>
  <si>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</si>
  <si>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</si>
  <si>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</si>
  <si>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</si>
  <si>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</si>
  <si>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</si>
  <si>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</si>
  <si>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</si>
  <si>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</si>
  <si>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</si>
  <si>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</si>
  <si>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</si>
  <si>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</si>
  <si>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</si>
  <si>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</si>
  <si>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</si>
  <si>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</si>
  <si>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</si>
  <si>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</si>
  <si>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</si>
  <si>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</si>
  <si>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</si>
  <si>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</si>
  <si>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</si>
  <si>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</si>
  <si>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</si>
  <si>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</si>
  <si>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</si>
  <si>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</si>
  <si>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</si>
  <si>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</si>
  <si>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</si>
  <si>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</si>
  <si>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</si>
  <si>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</si>
  <si>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</si>
  <si>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</si>
  <si>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</si>
  <si>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</si>
  <si>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</si>
  <si>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</si>
  <si>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</si>
  <si>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</si>
  <si>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</si>
  <si>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</si>
  <si>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</si>
  <si>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</si>
  <si>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</si>
  <si>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</si>
  <si>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</si>
  <si>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</si>
  <si>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</si>
  <si>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</si>
  <si>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</si>
  <si>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</si>
  <si>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</si>
  <si>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</si>
  <si>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</si>
  <si>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</si>
  <si>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</si>
  <si>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</si>
  <si>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</si>
  <si>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</si>
  <si>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</si>
  <si>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</si>
  <si>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</si>
  <si>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</si>
  <si>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</si>
  <si>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</si>
  <si>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</si>
  <si>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</si>
  <si>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</si>
  <si>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</si>
  <si>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</si>
  <si>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</si>
  <si>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</si>
  <si>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</si>
  <si>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</si>
  <si>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</si>
  <si>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</si>
  <si>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</si>
  <si>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</si>
  <si>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</si>
  <si>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</si>
  <si>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</si>
  <si>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</si>
  <si>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</si>
  <si>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</si>
  <si>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</si>
  <si>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</si>
  <si>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</si>
  <si>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</si>
  <si>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</si>
  <si>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</si>
  <si>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</si>
  <si>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</si>
  <si>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</si>
  <si>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</si>
  <si>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</si>
  <si>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</si>
  <si>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</si>
  <si>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</si>
  <si>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</si>
  <si>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</si>
  <si>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</si>
  <si>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</si>
  <si>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</si>
  <si>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</si>
  <si>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</si>
  <si>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</si>
  <si>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</si>
  <si>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</si>
  <si>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</si>
  <si>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</si>
  <si>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</si>
  <si>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</si>
  <si>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</si>
  <si>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</si>
  <si>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</si>
  <si>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</si>
  <si>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</si>
  <si>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</si>
  <si>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</si>
  <si>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</si>
  <si>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</si>
  <si>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</si>
  <si>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</si>
  <si>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</si>
  <si>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</si>
  <si>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</si>
  <si>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</si>
  <si>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</si>
  <si>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</si>
  <si>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</si>
  <si>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</si>
  <si>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</si>
  <si>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</si>
  <si>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</si>
  <si>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</si>
  <si>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</si>
  <si>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</si>
  <si>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</si>
  <si>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</si>
  <si>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</si>
  <si>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</si>
  <si>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</si>
  <si>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</si>
  <si>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</si>
  <si>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</si>
  <si>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</si>
  <si>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</si>
  <si>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</si>
  <si>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</si>
  <si>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</si>
  <si>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</si>
  <si>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</si>
  <si>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</si>
  <si>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</si>
  <si>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</si>
  <si>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</si>
  <si>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</si>
  <si>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</si>
  <si>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</si>
  <si>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</si>
  <si>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</si>
  <si>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</si>
  <si>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</si>
  <si>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</si>
  <si>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</si>
  <si>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</si>
  <si>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</si>
  <si>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</si>
  <si>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</si>
  <si>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</si>
  <si>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</si>
  <si>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</si>
  <si>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</si>
  <si>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</si>
  <si>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</si>
  <si>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</si>
  <si>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</si>
  <si>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</si>
  <si>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</si>
  <si>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</si>
  <si>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</si>
  <si>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</si>
  <si>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</si>
  <si>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</si>
  <si>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</si>
  <si>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</si>
  <si>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</si>
  <si>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</si>
  <si>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</si>
  <si>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</si>
  <si>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</si>
  <si>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</si>
  <si>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</si>
  <si>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</si>
  <si>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</si>
  <si>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</si>
  <si>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</si>
  <si>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</si>
  <si>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</si>
  <si>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</si>
  <si>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</si>
  <si>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</si>
  <si>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</si>
  <si>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</si>
  <si>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</si>
  <si>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</si>
  <si>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</si>
  <si>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</si>
  <si>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</si>
  <si>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</si>
  <si>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</si>
  <si>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</si>
  <si>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</si>
  <si>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</si>
  <si>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</si>
  <si>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</si>
  <si>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</si>
  <si>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</si>
  <si>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</si>
  <si>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</si>
  <si>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</si>
  <si>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</si>
  <si>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</si>
  <si>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</si>
  <si>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</si>
  <si>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</si>
  <si>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</si>
  <si>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</si>
  <si>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</si>
  <si>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</si>
  <si>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</si>
  <si>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</si>
  <si>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</si>
  <si>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</si>
  <si>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</si>
  <si>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</si>
  <si>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</si>
  <si>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</si>
  <si>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</si>
  <si>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</si>
  <si>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</si>
  <si>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</si>
  <si>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</si>
  <si>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</si>
  <si>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</si>
  <si>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</si>
  <si>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</si>
  <si>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</si>
  <si>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</si>
  <si>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</si>
  <si>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</si>
  <si>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</si>
  <si>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</si>
  <si>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</si>
  <si>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</si>
  <si>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</si>
  <si>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</si>
  <si>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</si>
  <si>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</si>
  <si>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</si>
  <si>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</si>
  <si>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</si>
  <si>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</si>
  <si>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</si>
  <si>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</si>
  <si>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</si>
  <si>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</si>
  <si>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</si>
  <si>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</si>
  <si>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</si>
  <si>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</si>
  <si>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</si>
  <si>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</si>
  <si>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</si>
  <si>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</si>
  <si>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</si>
  <si>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</si>
  <si>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</si>
  <si>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</si>
  <si>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</si>
  <si>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</si>
  <si>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</si>
  <si>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</si>
  <si>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</si>
  <si>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</si>
  <si>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</si>
  <si>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</si>
  <si>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</si>
  <si>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</si>
  <si>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</si>
  <si>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</si>
  <si>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</si>
  <si>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</si>
  <si>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</si>
  <si>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</si>
  <si>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</si>
  <si>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</si>
  <si>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</si>
  <si>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</si>
  <si>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</si>
  <si>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</si>
  <si>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</si>
  <si>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</si>
  <si>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</si>
  <si>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</si>
  <si>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</si>
  <si>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</si>
  <si>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</si>
  <si>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</si>
  <si>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</si>
  <si>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</si>
  <si>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</si>
  <si>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</si>
  <si>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</si>
  <si>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</si>
  <si>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</si>
  <si>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</si>
  <si>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</si>
  <si>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</si>
  <si>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</si>
  <si>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</si>
  <si>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</si>
  <si>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</si>
  <si>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</si>
  <si>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</si>
  <si>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</si>
  <si>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</si>
  <si>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</si>
  <si>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</si>
  <si>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</si>
  <si>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</si>
  <si>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</si>
  <si>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</si>
  <si>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</si>
  <si>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</si>
  <si>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</si>
  <si>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</si>
  <si>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</si>
  <si>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</si>
  <si>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</si>
  <si>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</si>
  <si>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</si>
  <si>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</si>
  <si>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</si>
  <si>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</si>
  <si>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</si>
  <si>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</si>
  <si>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</si>
  <si>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</si>
  <si>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</si>
  <si>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</si>
  <si>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</si>
  <si>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</si>
  <si>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</si>
  <si>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</si>
  <si>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</si>
  <si>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</si>
  <si>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</si>
  <si>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</si>
  <si>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</si>
  <si>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</si>
  <si>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</si>
  <si>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</si>
  <si>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</si>
  <si>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</si>
  <si>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</si>
  <si>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</si>
  <si>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</si>
  <si>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</si>
  <si>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</si>
  <si>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</si>
  <si>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</si>
  <si>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</si>
  <si>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</si>
  <si>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</si>
  <si>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</si>
  <si>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</si>
  <si>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</si>
  <si>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</si>
  <si>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</si>
  <si>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</si>
  <si>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</si>
  <si>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</si>
  <si>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</si>
  <si>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</si>
  <si>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</si>
  <si>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</si>
  <si>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</si>
  <si>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</si>
  <si>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</si>
  <si>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</si>
  <si>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</si>
  <si>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</si>
  <si>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</si>
  <si>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</si>
  <si>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</si>
  <si>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</si>
  <si>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</si>
  <si>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</si>
  <si>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</si>
  <si>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</si>
  <si>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</si>
  <si>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</si>
  <si>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</si>
  <si>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</si>
  <si>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</si>
  <si>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</si>
  <si>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</si>
  <si>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</si>
  <si>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</si>
  <si>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</si>
  <si>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</si>
  <si>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</si>
  <si>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</si>
  <si>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</si>
  <si>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</si>
  <si>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</si>
  <si>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</si>
  <si>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</si>
  <si>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</si>
  <si>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</si>
  <si>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</si>
  <si>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</si>
  <si>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</si>
  <si>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</si>
  <si>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</si>
  <si>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</si>
  <si>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</si>
  <si>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</si>
  <si>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</si>
  <si>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</si>
  <si>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</si>
  <si>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</si>
  <si>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</si>
  <si>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</si>
  <si>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</si>
  <si>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</si>
  <si>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</si>
  <si>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</si>
  <si>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</si>
  <si>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</si>
  <si>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</si>
  <si>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</si>
  <si>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</si>
  <si>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</si>
  <si>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</si>
  <si>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</si>
  <si>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</si>
  <si>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</si>
  <si>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</si>
  <si>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</si>
  <si>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</si>
  <si>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</si>
  <si>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</si>
  <si>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</si>
  <si>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</si>
  <si>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</si>
  <si>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</si>
  <si>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</si>
  <si>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</si>
  <si>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</si>
  <si>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</si>
  <si>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</si>
  <si>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</si>
  <si>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</si>
  <si>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</si>
  <si>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</si>
  <si>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</si>
  <si>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</si>
  <si>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</si>
  <si>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</si>
  <si>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</si>
  <si>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</si>
  <si>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</si>
  <si>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</si>
  <si>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</si>
  <si>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</si>
  <si>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</si>
  <si>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</si>
  <si>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</si>
  <si>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</si>
  <si>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</si>
  <si>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</si>
  <si>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</si>
  <si>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</si>
  <si>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</si>
  <si>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</si>
  <si>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</si>
  <si>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</si>
  <si>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</si>
  <si>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</si>
  <si>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</si>
  <si>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</si>
  <si>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</si>
  <si>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</si>
  <si>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</si>
  <si>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</si>
  <si>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</si>
  <si>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</si>
  <si>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</si>
  <si>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</si>
  <si>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</si>
  <si>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</si>
  <si>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</si>
  <si>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</si>
  <si>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</si>
  <si>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</si>
  <si>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</si>
  <si>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</si>
  <si>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</si>
  <si>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</si>
  <si>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</si>
  <si>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</si>
  <si>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</si>
  <si>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</si>
  <si>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</si>
  <si>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</si>
  <si>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</si>
  <si>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</si>
  <si>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</si>
  <si>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</si>
  <si>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</si>
  <si>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</si>
  <si>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</si>
  <si>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</si>
  <si>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</si>
  <si>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</si>
  <si>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</si>
  <si>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</si>
  <si>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</si>
  <si>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</si>
  <si>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</si>
  <si>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</si>
  <si>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</si>
  <si>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</si>
  <si>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</si>
  <si>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</si>
  <si>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</si>
  <si>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</si>
  <si>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</si>
  <si>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</si>
  <si>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</si>
  <si>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</si>
  <si>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</si>
  <si>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</si>
  <si>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</si>
  <si>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</si>
  <si>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</si>
  <si>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</si>
  <si>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</si>
  <si>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</si>
  <si>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</si>
  <si>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</si>
  <si>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</si>
  <si>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</si>
  <si>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</si>
  <si>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</si>
  <si>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</si>
  <si>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</si>
  <si>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</si>
  <si>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</si>
  <si>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</si>
  <si>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</si>
  <si>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</si>
  <si>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</si>
  <si>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</si>
  <si>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</si>
  <si>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</si>
  <si>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</si>
  <si>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</si>
  <si>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</si>
  <si>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</si>
  <si>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</si>
  <si>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</si>
  <si>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</si>
  <si>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</si>
  <si>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</si>
  <si>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</si>
  <si>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</si>
  <si>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</si>
  <si>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</si>
  <si>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</si>
  <si>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</si>
  <si>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</si>
  <si>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</si>
  <si>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</si>
  <si>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</si>
  <si>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</si>
  <si>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</si>
  <si>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</si>
  <si>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</si>
  <si>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</si>
  <si>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</si>
  <si>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</si>
  <si>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</si>
  <si>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</si>
  <si>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</si>
  <si>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</si>
  <si>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</si>
  <si>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</si>
  <si>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</si>
  <si>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</si>
  <si>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</si>
  <si>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</si>
  <si>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</si>
  <si>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</si>
  <si>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</si>
  <si>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</si>
  <si>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</si>
  <si>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</si>
  <si>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</si>
  <si>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</si>
  <si>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</si>
  <si>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</si>
  <si>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</si>
  <si>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</si>
  <si>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</si>
  <si>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</si>
  <si>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</si>
  <si>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</si>
  <si>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</si>
  <si>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</si>
  <si>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</si>
  <si>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</si>
  <si>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</si>
  <si>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</si>
  <si>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</si>
  <si>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</si>
  <si>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</si>
  <si>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</si>
  <si>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</si>
  <si>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</si>
  <si>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</si>
  <si>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</si>
  <si>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</si>
  <si>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</si>
  <si>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</si>
  <si>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</si>
  <si>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</si>
  <si>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</si>
  <si>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</si>
  <si>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</si>
  <si>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</si>
  <si>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</si>
  <si>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</si>
  <si>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</si>
  <si>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</si>
  <si>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</si>
  <si>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</si>
  <si>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</si>
  <si>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</si>
  <si>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</si>
  <si>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</si>
  <si>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</si>
  <si>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</si>
  <si>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</si>
  <si>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</si>
  <si>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</si>
  <si>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</si>
  <si>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</si>
  <si>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</si>
  <si>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</si>
  <si>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</si>
  <si>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</si>
  <si>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</si>
  <si>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</si>
  <si>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</si>
  <si>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</si>
  <si>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</si>
  <si>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</si>
  <si>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</si>
  <si>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</si>
  <si>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</si>
  <si>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</si>
  <si>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</si>
  <si>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</si>
  <si>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</si>
  <si>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</si>
  <si>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</si>
  <si>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</si>
  <si>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</si>
  <si>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</si>
  <si>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</si>
  <si>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</si>
  <si>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</si>
  <si>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</si>
  <si>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</si>
  <si>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</si>
  <si>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</si>
  <si>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</si>
  <si>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</si>
  <si>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</si>
  <si>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</si>
  <si>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</si>
  <si>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</si>
  <si>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</si>
  <si>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</si>
  <si>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</si>
  <si>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</si>
  <si>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</si>
  <si>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</si>
  <si>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</si>
  <si>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</si>
  <si>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</si>
  <si>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</si>
  <si>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</si>
  <si>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</si>
  <si>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</si>
  <si>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</si>
  <si>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</si>
  <si>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</si>
  <si>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</si>
  <si>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</si>
  <si>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</si>
  <si>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</si>
  <si>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</si>
  <si>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</si>
  <si>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</si>
  <si>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</si>
  <si>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</si>
  <si>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</si>
  <si>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</si>
  <si>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</si>
  <si>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</si>
  <si>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</si>
  <si>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</si>
  <si>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</si>
  <si>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</si>
  <si>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</si>
  <si>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</si>
  <si>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</si>
  <si>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</si>
  <si>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</si>
  <si>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</si>
  <si>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</si>
  <si>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</si>
  <si>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</si>
  <si>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</si>
  <si>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</si>
  <si>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</si>
  <si>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</si>
  <si>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</si>
  <si>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</si>
  <si>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</si>
  <si>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</si>
  <si>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</si>
  <si>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</si>
  <si>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</si>
  <si>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</si>
  <si>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</si>
  <si>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</si>
  <si>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</si>
  <si>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</si>
  <si>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</si>
  <si>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</si>
  <si>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</si>
  <si>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</si>
  <si>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</si>
  <si>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</si>
  <si>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</si>
  <si>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</si>
  <si>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</si>
  <si>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</si>
  <si>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</si>
  <si>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</si>
  <si>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</si>
  <si>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</si>
  <si>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</si>
  <si>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</si>
  <si>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</si>
  <si>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</si>
  <si>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</si>
  <si>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</si>
  <si>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</si>
  <si>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</si>
  <si>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</si>
  <si>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</si>
  <si>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</si>
  <si>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</si>
  <si>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</si>
  <si>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</si>
  <si>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</si>
  <si>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</si>
  <si>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</si>
  <si>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</si>
  <si>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</si>
  <si>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</si>
  <si>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</si>
  <si>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</si>
  <si>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</si>
  <si>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</si>
  <si>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</si>
  <si>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</si>
  <si>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</si>
  <si>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</si>
  <si>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</si>
  <si>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</si>
  <si>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</si>
  <si>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</si>
  <si>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</si>
  <si>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</si>
  <si>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</si>
  <si>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</si>
  <si>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</si>
  <si>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</si>
  <si>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</si>
  <si>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</si>
  <si>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</si>
  <si>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</si>
  <si>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</si>
  <si>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</si>
  <si>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</si>
  <si>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</si>
  <si>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</si>
  <si>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</si>
  <si>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</si>
  <si>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</si>
  <si>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</si>
  <si>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</si>
  <si>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</si>
  <si>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</si>
  <si>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</si>
  <si>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</si>
  <si>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</si>
  <si>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</si>
  <si>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</si>
  <si>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</si>
  <si>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</si>
  <si>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</si>
  <si>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</si>
  <si>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</si>
  <si>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</si>
  <si>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</si>
  <si>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</si>
  <si>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</si>
  <si>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</si>
  <si>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</si>
  <si>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</si>
  <si>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</si>
  <si>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</si>
  <si>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</si>
  <si>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</si>
  <si>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</si>
  <si>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</si>
  <si>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</si>
  <si>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</si>
  <si>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</si>
  <si>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</si>
  <si>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</si>
  <si>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</si>
  <si>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</si>
  <si>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</si>
  <si>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</si>
  <si>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</si>
  <si>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</si>
  <si>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</si>
  <si>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</si>
  <si>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</si>
  <si>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</si>
  <si>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</si>
  <si>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</si>
  <si>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</si>
  <si>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</si>
  <si>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</si>
  <si>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</si>
  <si>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</si>
  <si>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</si>
  <si>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</si>
  <si>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</si>
  <si>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</si>
  <si>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</si>
  <si>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</si>
  <si>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</si>
  <si>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</si>
  <si>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</si>
  <si>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</si>
  <si>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</si>
  <si>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</si>
  <si>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</si>
  <si>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</si>
  <si>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</si>
  <si>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</si>
  <si>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</si>
  <si>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</si>
  <si>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</si>
  <si>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</si>
  <si>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</si>
  <si>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</si>
  <si>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</si>
  <si>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</si>
  <si>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</si>
  <si>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</si>
  <si>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</si>
  <si>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</si>
  <si>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</si>
  <si>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</si>
  <si>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</si>
  <si>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</si>
  <si>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</si>
  <si>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</si>
  <si>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</si>
  <si>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</si>
  <si>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</si>
  <si>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</si>
  <si>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</si>
  <si>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</si>
  <si>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</si>
  <si>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</si>
  <si>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</si>
  <si>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</si>
  <si>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</si>
  <si>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</si>
  <si>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</si>
  <si>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</si>
  <si>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</si>
  <si>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</si>
  <si>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</si>
  <si>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</si>
  <si>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</si>
  <si>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</si>
  <si>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</si>
  <si>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</si>
  <si>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</si>
  <si>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</si>
  <si>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</si>
  <si>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</si>
  <si>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</si>
  <si>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</si>
  <si>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</si>
  <si>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</si>
  <si>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</si>
  <si>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</si>
  <si>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</si>
  <si>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</si>
  <si>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</si>
  <si>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</si>
  <si>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</si>
  <si>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</si>
  <si>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</si>
  <si>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</si>
  <si>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</si>
  <si>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</si>
  <si>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</si>
  <si>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</si>
  <si>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</si>
  <si>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</si>
  <si>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</si>
  <si>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</si>
  <si>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</si>
  <si>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</si>
  <si>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</si>
  <si>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</si>
  <si>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</si>
  <si>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</si>
  <si>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</si>
  <si>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</si>
  <si>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</si>
  <si>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</si>
  <si>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</si>
  <si>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</si>
  <si>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</si>
  <si>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</si>
  <si>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</si>
  <si>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</si>
  <si>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</si>
  <si>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</si>
  <si>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</si>
  <si>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</si>
  <si>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</si>
  <si>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</si>
  <si>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</si>
  <si>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</si>
  <si>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</si>
  <si>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</si>
  <si>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</si>
  <si>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</si>
  <si>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</si>
  <si>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</si>
  <si>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</si>
  <si>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</si>
  <si>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</si>
  <si>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</si>
  <si>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</si>
  <si>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</si>
  <si>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</si>
  <si>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</si>
  <si>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</si>
  <si>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</si>
  <si>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</si>
  <si>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</si>
  <si>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</si>
  <si>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</si>
  <si>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</si>
  <si>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</si>
  <si>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</si>
  <si>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</si>
  <si>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</si>
  <si>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</si>
  <si>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</si>
  <si>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</si>
  <si>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</si>
  <si>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</si>
  <si>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</si>
  <si>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</si>
  <si>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</si>
  <si>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</si>
  <si>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</si>
  <si>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</si>
  <si>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</si>
  <si>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</si>
  <si>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</si>
  <si>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</si>
  <si>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</si>
  <si>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</si>
  <si>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</si>
  <si>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</si>
  <si>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</si>
  <si>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</si>
  <si>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</si>
  <si>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</si>
  <si>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</si>
  <si>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</si>
  <si>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</si>
  <si>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</si>
  <si>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</si>
  <si>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</si>
  <si>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</si>
  <si>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</si>
  <si>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</si>
  <si>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</si>
  <si>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</si>
  <si>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</si>
  <si>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</si>
  <si>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</si>
  <si>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</si>
  <si>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</si>
  <si>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</si>
  <si>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</si>
  <si>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</si>
  <si>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</si>
  <si>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</si>
  <si>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</si>
  <si>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</si>
  <si>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</si>
  <si>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</si>
  <si>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</si>
  <si>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</si>
  <si>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</si>
  <si>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</si>
  <si>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</si>
  <si>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</si>
  <si>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</si>
  <si>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</si>
  <si>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</si>
  <si>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</si>
  <si>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</si>
  <si>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</si>
  <si>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</si>
  <si>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</si>
  <si>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</si>
  <si>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</si>
  <si>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</si>
  <si>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</si>
  <si>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</si>
  <si>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</si>
  <si>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</si>
  <si>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</si>
  <si>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</si>
  <si>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</si>
  <si>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</si>
  <si>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</si>
  <si>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</si>
  <si>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</si>
  <si>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</si>
  <si>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</si>
  <si>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</si>
  <si>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</si>
  <si>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</si>
  <si>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</si>
  <si>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</si>
  <si>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</si>
  <si>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</si>
  <si>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</si>
  <si>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</si>
  <si>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</si>
  <si>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</si>
  <si>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</si>
  <si>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</si>
  <si>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</si>
  <si>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</si>
  <si>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</si>
  <si>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</si>
  <si>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</si>
  <si>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</si>
  <si>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</si>
  <si>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</si>
  <si>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</si>
  <si>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</si>
  <si>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</si>
  <si>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</si>
  <si>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</si>
  <si>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</si>
  <si>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</si>
  <si>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</si>
  <si>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</si>
  <si>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</si>
  <si>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</si>
  <si>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</si>
  <si>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</si>
  <si>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</si>
  <si>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</si>
  <si>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</si>
  <si>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</si>
  <si>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</si>
  <si>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</si>
  <si>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</si>
  <si>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</si>
  <si>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</si>
  <si>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</si>
  <si>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</si>
  <si>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</si>
  <si>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</si>
  <si>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</si>
  <si>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</si>
  <si>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</si>
  <si>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</si>
  <si>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</si>
  <si>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</si>
  <si>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</si>
  <si>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</si>
  <si>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</si>
  <si>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</si>
  <si>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</si>
  <si>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</si>
  <si>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</si>
  <si>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</si>
  <si>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</si>
  <si>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</si>
  <si>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</si>
  <si>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</si>
  <si>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</si>
  <si>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</si>
  <si>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</si>
  <si>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</si>
  <si>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</si>
  <si>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</si>
  <si>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</si>
  <si>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</si>
  <si>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</si>
  <si>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</si>
  <si>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</si>
  <si>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</si>
  <si>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</si>
  <si>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</si>
  <si>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</si>
  <si>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</si>
  <si>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</si>
  <si>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</si>
  <si>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</si>
  <si>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</si>
  <si>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</si>
  <si>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</si>
  <si>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</si>
  <si>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</si>
  <si>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</si>
  <si>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</si>
  <si>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</si>
  <si>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</si>
  <si>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</si>
  <si>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</si>
  <si>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</si>
  <si>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</si>
  <si>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</si>
  <si>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</si>
  <si>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</si>
  <si>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</si>
  <si>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</si>
  <si>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</si>
  <si>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</si>
  <si>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</si>
  <si>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</si>
  <si>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</si>
  <si>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</si>
  <si>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</si>
  <si>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</si>
  <si>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</si>
  <si>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</si>
  <si>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</si>
  <si>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</si>
  <si>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</si>
  <si>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</si>
  <si>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</si>
  <si>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</si>
  <si>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</si>
  <si>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</si>
  <si>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</si>
  <si>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</si>
  <si>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</si>
  <si>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</si>
  <si>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</si>
  <si>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</si>
  <si>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</si>
  <si>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</si>
  <si>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</si>
  <si>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</si>
  <si>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</si>
  <si>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</si>
  <si>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</si>
  <si>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</si>
  <si>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</si>
  <si>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</si>
  <si>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</si>
  <si>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</si>
  <si>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</si>
  <si>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</si>
  <si>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</si>
  <si>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</si>
  <si>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</si>
  <si>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</si>
  <si>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</si>
  <si>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</si>
  <si>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</si>
  <si>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</si>
  <si>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</si>
  <si>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</si>
  <si>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</si>
  <si>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</si>
  <si>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</si>
  <si>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</si>
  <si>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</si>
  <si>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</si>
  <si>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</si>
  <si>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</si>
  <si>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</si>
  <si>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</si>
  <si>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</si>
  <si>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</si>
  <si>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</si>
  <si>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</si>
  <si>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</si>
  <si>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</si>
  <si>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</si>
  <si>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</si>
  <si>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</si>
  <si>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</si>
  <si>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</si>
  <si>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</si>
  <si>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</si>
  <si>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</si>
  <si>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</si>
  <si>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</si>
  <si>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</si>
  <si>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</si>
  <si>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</si>
  <si>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</si>
  <si>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</si>
  <si>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</si>
  <si>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</si>
  <si>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</si>
  <si>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</si>
  <si>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</si>
  <si>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</si>
  <si>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</si>
  <si>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</si>
  <si>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</si>
  <si>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</si>
  <si>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</si>
  <si>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</si>
  <si>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</si>
  <si>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</si>
  <si>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</si>
  <si>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</si>
  <si>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</si>
  <si>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</si>
  <si>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</si>
  <si>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</si>
  <si>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</si>
  <si>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</si>
  <si>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</si>
  <si>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</si>
  <si>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</si>
  <si>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</si>
  <si>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</si>
  <si>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</si>
  <si>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</si>
  <si>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</si>
  <si>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</si>
  <si>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</si>
  <si>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</si>
  <si>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</si>
  <si>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</si>
  <si>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</si>
  <si>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</si>
  <si>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</si>
  <si>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</si>
  <si>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</si>
  <si>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</si>
  <si>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</si>
  <si>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</si>
  <si>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</si>
  <si>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</si>
  <si>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</si>
  <si>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</si>
  <si>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</si>
  <si>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</si>
  <si>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</si>
  <si>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</si>
  <si>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</si>
  <si>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</si>
  <si>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</si>
  <si>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</si>
  <si>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</si>
  <si>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</si>
  <si>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</si>
  <si>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</si>
  <si>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</si>
  <si>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</si>
  <si>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</si>
  <si>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</si>
  <si>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</si>
  <si>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</si>
  <si>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</si>
  <si>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</si>
  <si>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</si>
  <si>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</si>
  <si>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</si>
  <si>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</si>
  <si>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</si>
  <si>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</si>
  <si>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</si>
  <si>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</si>
  <si>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</si>
  <si>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</si>
  <si>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</si>
  <si>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</si>
  <si>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</si>
  <si>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</si>
  <si>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</si>
  <si>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</si>
  <si>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</si>
  <si>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</si>
  <si>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</si>
  <si>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</si>
  <si>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</si>
  <si>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</si>
  <si>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</si>
  <si>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</si>
  <si>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</si>
  <si>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</si>
  <si>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</si>
  <si>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</si>
  <si>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</si>
  <si>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</si>
  <si>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</si>
  <si>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</si>
  <si>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</si>
  <si>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</si>
  <si>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</si>
  <si>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</si>
  <si>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</si>
  <si>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</si>
  <si>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</si>
  <si>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</si>
  <si>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</si>
  <si>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</si>
  <si>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</si>
  <si>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</si>
  <si>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</si>
  <si>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</si>
  <si>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</si>
  <si>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</si>
  <si>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</si>
  <si>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</si>
  <si>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</si>
  <si>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</si>
  <si>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</si>
  <si>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</si>
  <si>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</si>
  <si>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</si>
  <si>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</si>
  <si>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</si>
  <si>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</si>
  <si>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</si>
  <si>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</si>
  <si>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</si>
  <si>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</si>
  <si>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</si>
  <si>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</si>
  <si>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</si>
  <si>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</si>
  <si>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</si>
  <si>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</si>
  <si>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</si>
  <si>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</si>
  <si>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</si>
  <si>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</si>
  <si>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</si>
  <si>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</si>
  <si>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</si>
  <si>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</si>
  <si>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</si>
  <si>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</si>
  <si>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</si>
  <si>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</si>
  <si>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</si>
  <si>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</si>
  <si>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</si>
  <si>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</si>
  <si>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</si>
  <si>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</si>
  <si>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</si>
  <si>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</si>
  <si>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</si>
  <si>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</si>
  <si>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</si>
  <si>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</si>
  <si>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</si>
  <si>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</si>
  <si>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</si>
  <si>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</si>
  <si>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</si>
  <si>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</si>
  <si>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</si>
  <si>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</si>
  <si>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</si>
  <si>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</si>
  <si>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</si>
  <si>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</si>
  <si>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</si>
  <si>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</si>
  <si>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</si>
  <si>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</si>
  <si>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</si>
  <si>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</si>
  <si>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</si>
  <si>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</si>
  <si>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</si>
  <si>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</si>
  <si>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</si>
  <si>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</si>
  <si>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</si>
  <si>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</si>
  <si>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</si>
  <si>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</si>
  <si>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</si>
  <si>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</si>
  <si>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</si>
  <si>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</si>
  <si>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</si>
  <si>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</si>
  <si>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</si>
  <si>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</si>
  <si>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</si>
  <si>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</si>
  <si>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</si>
  <si>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</si>
  <si>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</si>
  <si>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</si>
  <si>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</si>
  <si>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</si>
  <si>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</si>
  <si>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</si>
  <si>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</si>
  <si>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</si>
  <si>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</si>
  <si>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</si>
  <si>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</si>
  <si>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</si>
  <si>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</si>
  <si>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</si>
  <si>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</si>
  <si>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</si>
  <si>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</si>
  <si>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</si>
  <si>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</si>
  <si>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</si>
  <si>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</si>
  <si>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</si>
  <si>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</si>
  <si>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</si>
  <si>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</si>
  <si>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</si>
  <si>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</si>
  <si>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</si>
  <si>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</si>
  <si>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</si>
  <si>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</si>
  <si>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</si>
  <si>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</si>
  <si>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</si>
  <si>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</si>
  <si>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</si>
  <si>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</si>
  <si>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</si>
  <si>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</si>
  <si>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</si>
  <si>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</si>
  <si>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</si>
  <si>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</si>
  <si>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</si>
  <si>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</si>
  <si>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</si>
  <si>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</si>
  <si>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</si>
  <si>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</si>
  <si>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</si>
  <si>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</si>
  <si>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</si>
  <si>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</si>
  <si>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</si>
  <si>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</si>
  <si>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</si>
  <si>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</si>
  <si>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</si>
  <si>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</si>
  <si>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</si>
  <si>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</si>
  <si>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</si>
  <si>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</si>
  <si>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</si>
  <si>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</si>
  <si>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</si>
  <si>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</si>
  <si>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</si>
  <si>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</si>
  <si>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</si>
  <si>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</si>
  <si>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</si>
  <si>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</si>
  <si>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</si>
  <si>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</si>
  <si>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</si>
  <si>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</si>
  <si>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</si>
  <si>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</si>
  <si>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</si>
  <si>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</si>
  <si>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</si>
  <si>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</si>
  <si>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</si>
  <si>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</si>
  <si>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</si>
  <si>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</si>
  <si>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</si>
  <si>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</si>
  <si>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</si>
  <si>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</si>
  <si>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</si>
  <si>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</si>
  <si>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</si>
  <si>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</si>
  <si>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</si>
  <si>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</si>
  <si>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</si>
  <si>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</si>
  <si>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</si>
  <si>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</si>
  <si>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</si>
  <si>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</si>
  <si>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</si>
  <si>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</si>
  <si>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</si>
  <si>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</si>
  <si>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</si>
  <si>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</si>
  <si>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</si>
  <si>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</si>
  <si>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</si>
  <si>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</si>
  <si>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</si>
  <si>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</si>
  <si>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</si>
  <si>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</si>
  <si>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</si>
  <si>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</si>
  <si>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</si>
  <si>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</si>
  <si>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</si>
  <si>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</si>
  <si>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</si>
  <si>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</si>
  <si>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</si>
  <si>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</si>
  <si>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</si>
  <si>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</si>
  <si>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</si>
  <si>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</si>
  <si>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</si>
  <si>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</si>
  <si>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</si>
  <si>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</si>
  <si>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</si>
  <si>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</si>
  <si>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</si>
  <si>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</si>
  <si>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</si>
  <si>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</si>
  <si>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</si>
  <si>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</si>
  <si>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</si>
  <si>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</si>
  <si>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</si>
  <si>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</si>
  <si>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</si>
  <si>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</si>
  <si>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</si>
  <si>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</si>
  <si>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</si>
  <si>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</si>
  <si>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</si>
  <si>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</si>
  <si>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</si>
  <si>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</si>
  <si>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</si>
  <si>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</si>
  <si>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</si>
  <si>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</si>
  <si>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</si>
  <si>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</si>
  <si>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</si>
  <si>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</si>
  <si>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</si>
  <si>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</si>
  <si>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</si>
  <si>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</si>
  <si>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</si>
  <si>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</si>
  <si>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</si>
  <si>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</si>
  <si>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</si>
  <si>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</si>
  <si>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</si>
  <si>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</si>
  <si>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</si>
  <si>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</si>
  <si>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</si>
  <si>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</si>
  <si>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</si>
  <si>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</si>
  <si>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</si>
  <si>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</si>
  <si>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</si>
  <si>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</si>
  <si>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</si>
  <si>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</si>
  <si>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</si>
  <si>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</si>
  <si>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</si>
  <si>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</si>
  <si>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</si>
  <si>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</si>
  <si>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</si>
  <si>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</si>
  <si>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</si>
  <si>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</si>
  <si>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</si>
  <si>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</si>
  <si>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</si>
  <si>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</si>
  <si>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</si>
  <si>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</si>
  <si>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</si>
  <si>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</si>
  <si>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</si>
  <si>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</si>
  <si>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</si>
  <si>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</si>
  <si>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</si>
  <si>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</si>
  <si>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</si>
  <si>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</si>
  <si>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</si>
  <si>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</si>
  <si>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</si>
  <si>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</si>
  <si>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</si>
  <si>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</si>
  <si>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</si>
  <si>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</si>
  <si>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</si>
  <si>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</si>
  <si>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</si>
  <si>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</si>
  <si>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</si>
  <si>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</si>
  <si>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</si>
  <si>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</si>
  <si>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</si>
  <si>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</si>
  <si>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</si>
  <si>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</si>
  <si>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</si>
  <si>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</si>
  <si>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</si>
  <si>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</si>
  <si>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</si>
  <si>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</si>
  <si>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</si>
  <si>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</si>
  <si>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</si>
  <si>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</si>
  <si>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</si>
  <si>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</si>
  <si>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</si>
  <si>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</si>
  <si>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</si>
  <si>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</si>
  <si>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</si>
  <si>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</si>
  <si>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</si>
  <si>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</si>
  <si>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</si>
  <si>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</si>
  <si>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</si>
  <si>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</si>
  <si>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</si>
  <si>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</si>
  <si>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</si>
  <si>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</si>
  <si>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</si>
  <si>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</si>
  <si>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</si>
  <si>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</si>
  <si>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</si>
  <si>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</si>
  <si>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</si>
  <si>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</si>
  <si>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</si>
  <si>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</si>
  <si>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</si>
  <si>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</si>
  <si>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</si>
  <si>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</si>
  <si>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</si>
  <si>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</si>
  <si>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</si>
  <si>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</si>
  <si>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</si>
  <si>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</si>
  <si>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</si>
  <si>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</si>
  <si>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</si>
  <si>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</si>
  <si>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</si>
  <si>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</si>
  <si>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</si>
  <si>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</si>
  <si>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</si>
  <si>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</si>
  <si>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</si>
  <si>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</si>
  <si>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</si>
  <si>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</si>
  <si>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</si>
  <si>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</si>
  <si>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</si>
  <si>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</si>
  <si>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</si>
  <si>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</si>
  <si>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</si>
  <si>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</si>
  <si>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</si>
  <si>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</si>
  <si>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</si>
  <si>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</si>
  <si>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</si>
  <si>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</si>
  <si>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</si>
  <si>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</si>
  <si>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</si>
  <si>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</si>
  <si>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</si>
  <si>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</si>
  <si>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</si>
  <si>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</si>
  <si>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</si>
  <si>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</si>
  <si>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</si>
  <si>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</si>
  <si>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</si>
  <si>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</si>
  <si>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</si>
  <si>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</si>
  <si>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</si>
  <si>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</si>
  <si>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</si>
  <si>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</si>
  <si>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</si>
  <si>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</si>
  <si>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</si>
  <si>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</si>
  <si>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</si>
  <si>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</si>
  <si>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</si>
  <si>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</si>
  <si>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</si>
  <si>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</si>
  <si>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</si>
  <si>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</si>
  <si>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</si>
  <si>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</si>
  <si>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</si>
  <si>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</si>
  <si>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</si>
  <si>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</si>
  <si>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</si>
  <si>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</si>
  <si>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</si>
  <si>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</si>
  <si>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</si>
  <si>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</si>
  <si>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</si>
  <si>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</si>
  <si>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</si>
  <si>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</si>
  <si>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</si>
  <si>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</si>
  <si>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</si>
  <si>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</si>
  <si>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</si>
  <si>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</si>
  <si>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</si>
  <si>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</si>
  <si>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</si>
  <si>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</si>
  <si>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</si>
  <si>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</si>
  <si>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</si>
  <si>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</si>
  <si>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</si>
  <si>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</si>
  <si>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</si>
  <si>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</si>
  <si>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</si>
  <si>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</si>
  <si>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</si>
  <si>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</si>
  <si>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</si>
  <si>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</si>
  <si>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</si>
  <si>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</si>
  <si>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</si>
  <si>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</si>
  <si>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</si>
  <si>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</si>
  <si>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</si>
  <si>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</si>
  <si>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</si>
  <si>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</si>
  <si>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</si>
  <si>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</si>
  <si>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</si>
  <si>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</si>
  <si>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</si>
  <si>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</si>
  <si>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</si>
  <si>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</si>
  <si>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</si>
  <si>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</si>
  <si>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</si>
  <si>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</si>
  <si>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</si>
  <si>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</si>
  <si>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</si>
  <si>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</si>
  <si>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</si>
  <si>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</si>
  <si>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</si>
  <si>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</si>
  <si>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</si>
  <si>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</si>
  <si>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</si>
  <si>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</si>
  <si>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</si>
  <si>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</si>
  <si>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</si>
  <si>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</si>
  <si>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</si>
  <si>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</si>
  <si>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</si>
  <si>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</si>
  <si>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</si>
  <si>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</si>
  <si>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</si>
  <si>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</si>
  <si>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</si>
  <si>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</si>
  <si>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</si>
  <si>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</si>
  <si>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</si>
  <si>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</si>
  <si>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</si>
  <si>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</si>
  <si>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</si>
  <si>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</si>
  <si>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</si>
  <si>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</si>
  <si>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</si>
  <si>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</si>
  <si>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</si>
  <si>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</si>
  <si>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</si>
  <si>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</si>
  <si>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</si>
  <si>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</si>
  <si>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</si>
  <si>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</si>
  <si>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</si>
  <si>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</si>
  <si>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</si>
  <si>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</si>
  <si>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</si>
  <si>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</si>
  <si>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</si>
  <si>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</si>
  <si>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</si>
  <si>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</si>
  <si>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</si>
  <si>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</si>
  <si>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</si>
  <si>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</si>
  <si>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</si>
  <si>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</si>
  <si>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</si>
  <si>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</si>
  <si>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</si>
  <si>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</si>
  <si>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</si>
  <si>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</si>
  <si>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</si>
  <si>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</si>
  <si>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</si>
  <si>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</si>
  <si>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</si>
  <si>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</si>
  <si>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</si>
  <si>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</si>
  <si>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</si>
  <si>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</si>
  <si>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</si>
  <si>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</si>
  <si>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</si>
  <si>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</si>
  <si>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</si>
  <si>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</si>
  <si>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</si>
  <si>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</si>
  <si>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</si>
  <si>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</si>
  <si>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</si>
  <si>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</si>
  <si>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</si>
  <si>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</si>
  <si>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</si>
  <si>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</si>
  <si>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</si>
  <si>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</si>
  <si>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</si>
  <si>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</si>
  <si>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</si>
  <si>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</si>
  <si>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</si>
  <si>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</si>
  <si>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</si>
  <si>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</si>
  <si>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</si>
  <si>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</si>
  <si>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</si>
  <si>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</si>
  <si>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</si>
  <si>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</si>
  <si>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</si>
  <si>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</si>
  <si>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</si>
  <si>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</si>
  <si>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</si>
  <si>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</si>
  <si>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</si>
  <si>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</si>
  <si>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</si>
  <si>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</si>
  <si>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</si>
  <si>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</si>
  <si>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</si>
  <si>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</si>
  <si>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</si>
  <si>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</si>
  <si>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</si>
  <si>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</si>
  <si>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</si>
  <si>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</si>
  <si>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</si>
  <si>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</si>
  <si>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</si>
  <si>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</si>
  <si>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</si>
  <si>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</si>
  <si>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</si>
  <si>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</si>
  <si>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</si>
  <si>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</si>
  <si>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</si>
  <si>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</si>
  <si>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</si>
  <si>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</si>
  <si>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</si>
  <si>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</si>
  <si>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</si>
  <si>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</si>
  <si>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</si>
  <si>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</si>
  <si>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</si>
  <si>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</si>
  <si>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</si>
  <si>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</si>
  <si>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</si>
  <si>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</si>
  <si>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</si>
  <si>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</si>
  <si>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</si>
  <si>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</si>
  <si>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</si>
  <si>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</si>
  <si>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</si>
  <si>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</si>
  <si>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</si>
  <si>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</si>
  <si>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</si>
  <si>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</si>
  <si>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</si>
  <si>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</si>
  <si>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</si>
  <si>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</si>
  <si>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</si>
  <si>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</si>
  <si>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</si>
  <si>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</si>
  <si>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</si>
  <si>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</si>
  <si>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</si>
  <si>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</si>
  <si>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</si>
  <si>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</si>
  <si>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</si>
  <si>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</si>
  <si>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</si>
  <si>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</si>
  <si>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</si>
  <si>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</si>
  <si>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</si>
  <si>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</si>
  <si>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</si>
  <si>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</si>
  <si>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</si>
  <si>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</si>
  <si>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</si>
  <si>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</si>
  <si>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</si>
  <si>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</si>
  <si>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</si>
  <si>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</si>
  <si>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</si>
  <si>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</si>
  <si>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</si>
  <si>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</si>
  <si>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</si>
  <si>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</si>
  <si>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</si>
  <si>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</si>
  <si>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</si>
  <si>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</si>
  <si>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</si>
  <si>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</si>
  <si>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</si>
  <si>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</si>
  <si>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</si>
  <si>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</si>
  <si>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</si>
  <si>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</si>
  <si>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</si>
  <si>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</si>
  <si>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</si>
  <si>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</si>
  <si>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</si>
  <si>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</si>
  <si>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</si>
  <si>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</si>
  <si>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</si>
  <si>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</si>
  <si>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</si>
  <si>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</si>
  <si>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</si>
  <si>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</si>
  <si>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</si>
  <si>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</si>
  <si>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</si>
  <si>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</si>
  <si>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</si>
  <si>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</si>
  <si>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</si>
  <si>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</si>
  <si>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</si>
  <si>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</si>
  <si>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</si>
  <si>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</si>
  <si>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</si>
  <si>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</si>
  <si>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</si>
  <si>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</si>
  <si>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</si>
  <si>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</si>
  <si>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</si>
  <si>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</si>
  <si>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</si>
  <si>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</si>
  <si>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</si>
  <si>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</si>
  <si>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</si>
  <si>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</si>
  <si>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</si>
  <si>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</si>
  <si>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</si>
  <si>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</si>
  <si>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</si>
  <si>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</si>
  <si>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</si>
  <si>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</si>
  <si>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</si>
  <si>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</si>
  <si>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</si>
  <si>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</si>
  <si>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</si>
  <si>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</si>
  <si>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</si>
  <si>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</si>
  <si>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</si>
  <si>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</si>
  <si>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</si>
  <si>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</si>
  <si>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</si>
  <si>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</si>
  <si>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</si>
  <si>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</si>
  <si>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</si>
  <si>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</si>
  <si>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</si>
  <si>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</si>
  <si>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</si>
  <si>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</si>
  <si>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</si>
  <si>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</si>
  <si>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</si>
  <si>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</si>
  <si>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</si>
  <si>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</si>
  <si>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</si>
  <si>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</si>
  <si>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</si>
  <si>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</si>
  <si>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</si>
  <si>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</si>
  <si>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</si>
  <si>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</si>
  <si>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</si>
  <si>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</si>
  <si>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</si>
  <si>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</si>
  <si>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</si>
  <si>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</si>
  <si>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</si>
  <si>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</si>
  <si>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</si>
  <si>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</si>
  <si>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</si>
  <si>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</si>
  <si>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</si>
  <si>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</si>
  <si>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</si>
  <si>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</si>
  <si>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</si>
  <si>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</si>
  <si>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</si>
  <si>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</si>
  <si>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</si>
  <si>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</si>
  <si>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</si>
  <si>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</si>
  <si>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</si>
  <si>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</si>
  <si>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</si>
  <si>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</si>
  <si>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</si>
  <si>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</si>
  <si>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</si>
  <si>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</si>
  <si>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</si>
  <si>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</si>
  <si>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</si>
  <si>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</si>
  <si>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</si>
  <si>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</si>
  <si>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</si>
  <si>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</si>
  <si>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</si>
  <si>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</si>
  <si>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</si>
  <si>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</si>
  <si>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</si>
  <si>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</si>
  <si>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</si>
  <si>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</si>
  <si>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</si>
  <si>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</si>
  <si>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</si>
  <si>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</si>
  <si>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</si>
  <si>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</si>
  <si>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</si>
  <si>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</si>
  <si>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</si>
  <si>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</si>
  <si>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</si>
  <si>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</si>
  <si>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</si>
  <si>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</si>
  <si>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</si>
  <si>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</si>
  <si>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</si>
  <si>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</si>
  <si>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</si>
  <si>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</si>
  <si>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</si>
  <si>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</si>
  <si>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</si>
  <si>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</si>
  <si>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</si>
  <si>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</si>
  <si>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</si>
  <si>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</si>
  <si>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</si>
  <si>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</si>
  <si>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</si>
  <si>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</si>
  <si>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</si>
  <si>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</si>
  <si>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</si>
  <si>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</si>
  <si>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</si>
  <si>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</si>
  <si>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</si>
  <si>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</si>
  <si>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</si>
  <si>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</si>
  <si>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</si>
  <si>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</si>
  <si>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</si>
  <si>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</si>
  <si>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</si>
  <si>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</si>
  <si>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</si>
  <si>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</si>
  <si>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</si>
  <si>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</si>
  <si>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</si>
  <si>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</si>
  <si>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</si>
  <si>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</si>
  <si>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</si>
  <si>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</si>
  <si>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</si>
  <si>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</si>
  <si>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</si>
  <si>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</si>
  <si>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</si>
  <si>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</si>
  <si>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</si>
  <si>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</si>
  <si>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</si>
  <si>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</si>
  <si>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</si>
  <si>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</si>
  <si>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</si>
  <si>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</si>
  <si>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</si>
  <si>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</si>
  <si>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</si>
  <si>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</si>
  <si>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</si>
  <si>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</si>
  <si>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</si>
  <si>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</si>
  <si>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</si>
  <si>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</si>
  <si>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</si>
  <si>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</si>
  <si>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</si>
  <si>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</si>
  <si>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</si>
  <si>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</si>
  <si>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</si>
  <si>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</si>
  <si>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</si>
  <si>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</si>
  <si>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</si>
  <si>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</si>
  <si>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</si>
  <si>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</si>
  <si>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</si>
  <si>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</si>
  <si>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</si>
  <si>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</si>
  <si>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</si>
  <si>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</si>
  <si>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</si>
  <si>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</si>
  <si>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</si>
  <si>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</si>
  <si>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</si>
  <si>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</si>
  <si>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</si>
  <si>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</si>
  <si>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</si>
  <si>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</si>
  <si>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</si>
  <si>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</si>
  <si>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</si>
  <si>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</si>
  <si>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</si>
  <si>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</si>
  <si>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</si>
  <si>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</si>
  <si>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</si>
  <si>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</si>
  <si>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</si>
  <si>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</si>
  <si>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</si>
  <si>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</si>
  <si>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</si>
  <si>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</si>
  <si>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</si>
  <si>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</si>
  <si>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</si>
  <si>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</si>
  <si>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</si>
  <si>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</si>
  <si>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</si>
  <si>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</si>
  <si>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</si>
  <si>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</si>
  <si>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</si>
  <si>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</si>
  <si>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</si>
  <si>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</si>
  <si>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</si>
  <si>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</si>
  <si>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</si>
  <si>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</si>
  <si>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</si>
  <si>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</si>
  <si>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</si>
  <si>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</si>
  <si>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</si>
  <si>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</si>
  <si>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</si>
  <si>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</si>
  <si>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</si>
  <si>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</si>
  <si>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</si>
  <si>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</si>
  <si>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</si>
  <si>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</si>
  <si>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</si>
  <si>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</si>
  <si>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</si>
  <si>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</si>
  <si>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</si>
  <si>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</si>
  <si>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</si>
  <si>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</si>
  <si>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</si>
  <si>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</si>
  <si>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</si>
  <si>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</si>
  <si>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</si>
  <si>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</si>
  <si>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</si>
  <si>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</si>
  <si>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</si>
  <si>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</si>
  <si>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</si>
  <si>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</si>
  <si>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</si>
  <si>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</si>
  <si>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</si>
  <si>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</si>
  <si>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</si>
  <si>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</si>
  <si>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</si>
  <si>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</si>
  <si>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</si>
  <si>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</si>
  <si>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</si>
  <si>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</si>
  <si>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</si>
  <si>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</si>
  <si>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</si>
  <si>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</si>
  <si>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</si>
  <si>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</si>
  <si>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</si>
  <si>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</si>
  <si>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</si>
  <si>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</si>
  <si>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</si>
  <si>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</si>
  <si>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</si>
  <si>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</si>
  <si>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</si>
  <si>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</si>
  <si>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</si>
  <si>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</si>
  <si>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</si>
  <si>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</si>
  <si>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</si>
  <si>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</si>
  <si>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</si>
  <si>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</si>
  <si>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</si>
  <si>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</si>
  <si>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</si>
  <si>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</si>
  <si>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</si>
  <si>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</si>
  <si>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</si>
  <si>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</si>
  <si>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</si>
  <si>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</si>
  <si>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</si>
  <si>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</si>
  <si>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</si>
  <si>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</si>
  <si>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</si>
  <si>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</si>
  <si>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</si>
  <si>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</si>
  <si>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</si>
  <si>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</si>
  <si>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</si>
  <si>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</si>
  <si>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</si>
  <si>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</si>
  <si>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</si>
  <si>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</si>
  <si>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</si>
  <si>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</si>
  <si>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</si>
  <si>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</si>
  <si>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</si>
  <si>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</si>
  <si>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</si>
  <si>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</si>
  <si>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</si>
  <si>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</si>
  <si>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</si>
  <si>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</si>
  <si>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</si>
  <si>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</si>
  <si>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</si>
  <si>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</si>
  <si>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</si>
  <si>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</si>
  <si>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</si>
  <si>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</si>
  <si>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</si>
  <si>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</si>
  <si>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</si>
  <si>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</si>
  <si>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</si>
  <si>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</si>
  <si>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</si>
  <si>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</si>
  <si>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</si>
  <si>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</si>
  <si>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</si>
  <si>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</si>
  <si>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</si>
  <si>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</si>
  <si>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</si>
  <si>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</si>
  <si>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</si>
  <si>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</si>
  <si>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</si>
  <si>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</si>
  <si>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</si>
  <si>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</si>
  <si>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</si>
  <si>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</si>
  <si>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</si>
  <si>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</si>
  <si>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</si>
  <si>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</si>
  <si>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</si>
  <si>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</si>
  <si>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</si>
  <si>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</si>
  <si>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</si>
  <si>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</si>
  <si>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</si>
  <si>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</si>
  <si>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</si>
  <si>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</si>
  <si>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</si>
  <si>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</si>
  <si>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</si>
  <si>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</si>
  <si>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</si>
  <si>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</si>
  <si>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</si>
  <si>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</si>
  <si>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</si>
  <si>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</si>
  <si>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</si>
  <si>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</si>
  <si>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</si>
  <si>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</si>
  <si>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</si>
  <si>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</si>
  <si>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</si>
  <si>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</si>
  <si>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</si>
  <si>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</si>
  <si>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</si>
  <si>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</si>
  <si>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</si>
  <si>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</si>
  <si>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</si>
  <si>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</si>
  <si>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</si>
  <si>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</si>
  <si>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</si>
  <si>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</si>
  <si>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</si>
  <si>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</si>
  <si>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</si>
  <si>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</si>
  <si>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</si>
  <si>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</si>
  <si>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</si>
  <si>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</si>
  <si>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</si>
  <si>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</si>
  <si>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</si>
  <si>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</si>
  <si>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</si>
  <si>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</si>
  <si>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</si>
  <si>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</si>
  <si>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</si>
  <si>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</si>
  <si>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</si>
  <si>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</si>
  <si>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</si>
  <si>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</si>
  <si>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</si>
  <si>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</si>
  <si>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</si>
  <si>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</si>
  <si>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</si>
  <si>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</si>
  <si>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</si>
  <si>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</si>
  <si>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</si>
  <si>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</si>
  <si>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</si>
  <si>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</si>
  <si>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</si>
  <si>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</si>
  <si>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</si>
  <si>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</si>
  <si>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</si>
  <si>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</si>
  <si>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</si>
  <si>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</si>
  <si>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</si>
  <si>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</si>
  <si>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</si>
  <si>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</si>
  <si>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</si>
  <si>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</si>
  <si>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</si>
  <si>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</si>
  <si>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</si>
  <si>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</si>
  <si>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</si>
  <si>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</si>
  <si>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</si>
  <si>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</si>
  <si>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</si>
  <si>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</si>
  <si>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</si>
  <si>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</si>
  <si>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</si>
  <si>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</si>
  <si>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</si>
  <si>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</si>
  <si>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</si>
  <si>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</si>
  <si>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</si>
  <si>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</si>
  <si>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</si>
  <si>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</si>
  <si>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</si>
  <si>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</si>
  <si>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</si>
  <si>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</si>
  <si>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</si>
  <si>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</si>
  <si>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</si>
  <si>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</si>
  <si>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</si>
  <si>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</si>
  <si>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</si>
  <si>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</si>
  <si>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</si>
  <si>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</si>
  <si>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</si>
  <si>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</si>
  <si>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</si>
  <si>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</si>
  <si>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</si>
  <si>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</si>
  <si>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</si>
  <si>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</si>
  <si>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</si>
  <si>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</si>
  <si>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</si>
  <si>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</si>
  <si>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</si>
  <si>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</si>
  <si>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</si>
  <si>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</si>
  <si>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</si>
  <si>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</si>
  <si>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</si>
  <si>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</si>
  <si>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</si>
  <si>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</si>
  <si>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</si>
  <si>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</si>
  <si>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</si>
  <si>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</si>
  <si>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</si>
  <si>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</si>
  <si>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</si>
  <si>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</si>
  <si>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</si>
  <si>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</si>
  <si>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</si>
  <si>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</si>
  <si>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</si>
  <si>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</si>
  <si>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</si>
  <si>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</si>
  <si>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</si>
  <si>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</si>
  <si>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</si>
  <si>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</si>
  <si>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</si>
  <si>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</si>
  <si>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</si>
  <si>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</si>
  <si>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</si>
  <si>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</si>
  <si>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</si>
  <si>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</si>
  <si>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</si>
  <si>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</si>
  <si>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</si>
  <si>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</si>
  <si>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</si>
  <si>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</si>
  <si>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</si>
  <si>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</si>
  <si>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</si>
  <si>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</si>
  <si>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</si>
  <si>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</si>
  <si>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</si>
  <si>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</si>
  <si>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</si>
  <si>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</si>
  <si>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</si>
  <si>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</si>
  <si>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</si>
  <si>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</si>
  <si>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</si>
  <si>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</si>
  <si>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</si>
  <si>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</si>
  <si>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</si>
  <si>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</si>
  <si>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</si>
  <si>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</si>
  <si>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</si>
  <si>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</si>
  <si>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</si>
  <si>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</si>
  <si>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</si>
  <si>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</si>
  <si>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</si>
  <si>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</si>
  <si>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</si>
  <si>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</si>
  <si>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</si>
  <si>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</si>
  <si>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</si>
  <si>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</si>
  <si>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</si>
  <si>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</si>
  <si>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</si>
  <si>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</si>
  <si>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</si>
  <si>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</si>
  <si>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</si>
  <si>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</si>
  <si>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</si>
  <si>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</si>
  <si>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</si>
  <si>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</si>
  <si>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</si>
  <si>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</si>
  <si>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</si>
  <si>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</si>
  <si>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</si>
  <si>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</si>
  <si>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</si>
  <si>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</si>
  <si>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</si>
  <si>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</si>
  <si>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</si>
  <si>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</si>
  <si>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</si>
  <si>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</si>
  <si>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</si>
  <si>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</si>
  <si>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</si>
  <si>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</si>
  <si>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</si>
  <si>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</si>
  <si>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</si>
  <si>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</si>
  <si>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</si>
  <si>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</si>
  <si>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</si>
  <si>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</si>
  <si>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</si>
  <si>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</si>
  <si>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</si>
  <si>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</si>
  <si>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</si>
  <si>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</si>
  <si>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</si>
  <si>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</si>
  <si>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</si>
  <si>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</si>
  <si>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</si>
  <si>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</si>
  <si>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</si>
  <si>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</si>
  <si>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</si>
  <si>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</si>
  <si>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</si>
  <si>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</si>
  <si>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</si>
  <si>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</si>
  <si>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</si>
  <si>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</si>
  <si>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</si>
  <si>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</si>
  <si>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</si>
  <si>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</si>
  <si>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</si>
  <si>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</si>
  <si>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</si>
  <si>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</si>
  <si>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</si>
  <si>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</si>
  <si>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</si>
  <si>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</si>
  <si>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</si>
  <si>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</si>
  <si>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</si>
  <si>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</si>
  <si>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</si>
  <si>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</si>
  <si>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</si>
  <si>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</si>
  <si>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</si>
  <si>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</si>
  <si>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</si>
  <si>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</si>
  <si>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</si>
  <si>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</si>
  <si>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</si>
  <si>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</si>
  <si>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</si>
  <si>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</si>
  <si>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</si>
  <si>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</si>
  <si>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</si>
  <si>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</si>
  <si>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</si>
  <si>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</si>
  <si>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</si>
  <si>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</si>
  <si>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</si>
  <si>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</si>
  <si>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</si>
  <si>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</si>
  <si>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</si>
  <si>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</si>
  <si>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</si>
  <si>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</si>
  <si>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</si>
  <si>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</si>
  <si>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</si>
  <si>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</si>
  <si>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</si>
  <si>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</si>
  <si>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</si>
  <si>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</si>
  <si>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</si>
  <si>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</si>
  <si>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</si>
  <si>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</si>
  <si>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</si>
  <si>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</si>
  <si>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</si>
  <si>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</si>
  <si>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</si>
  <si>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</si>
  <si>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</si>
  <si>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</si>
  <si>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</si>
  <si>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</si>
  <si>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</si>
  <si>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</si>
  <si>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</si>
  <si>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</si>
  <si>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</si>
  <si>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</si>
  <si>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</si>
  <si>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</si>
  <si>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</si>
  <si>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</si>
  <si>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</si>
  <si>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</si>
  <si>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</si>
  <si>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</si>
  <si>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</si>
  <si>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</si>
  <si>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</si>
  <si>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</si>
  <si>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</si>
  <si>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</si>
  <si>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</si>
  <si>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</si>
  <si>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</si>
  <si>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</si>
  <si>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</si>
  <si>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</si>
  <si>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</si>
  <si>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</si>
  <si>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</si>
  <si>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</si>
  <si>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</si>
  <si>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</si>
  <si>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</si>
  <si>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</si>
  <si>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</si>
  <si>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</si>
  <si>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</si>
  <si>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</si>
  <si>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</si>
  <si>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</si>
  <si>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</si>
  <si>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</si>
  <si>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</si>
  <si>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</si>
  <si>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</si>
  <si>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</si>
  <si>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</si>
  <si>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</si>
  <si>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</si>
  <si>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</si>
  <si>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</si>
  <si>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</si>
  <si>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</si>
  <si>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</si>
  <si>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</si>
  <si>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</si>
  <si>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</si>
  <si>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</si>
  <si>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</si>
  <si>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</si>
  <si>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</si>
  <si>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</si>
  <si>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</si>
  <si>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</si>
  <si>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</si>
  <si>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</si>
  <si>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</si>
  <si>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</si>
  <si>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</si>
  <si>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</si>
  <si>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</si>
  <si>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</si>
  <si>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</si>
  <si>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</si>
  <si>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</si>
  <si>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</si>
  <si>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</si>
  <si>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</si>
  <si>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</si>
  <si>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</si>
  <si>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</si>
  <si>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</si>
  <si>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</si>
  <si>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</si>
  <si>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</si>
  <si>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</si>
  <si>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</si>
  <si>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</si>
  <si>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</si>
  <si>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</si>
  <si>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</si>
  <si>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</si>
  <si>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</si>
  <si>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</si>
  <si>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</si>
  <si>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</si>
  <si>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</si>
  <si>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</si>
  <si>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</si>
  <si>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</si>
  <si>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</si>
  <si>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</si>
  <si>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</si>
  <si>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</si>
  <si>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</si>
  <si>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</si>
  <si>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</si>
  <si>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</si>
  <si>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</si>
  <si>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</si>
  <si>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</si>
  <si>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</si>
  <si>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</si>
  <si>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</si>
  <si>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</si>
  <si>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</si>
  <si>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</si>
  <si>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</si>
  <si>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</si>
  <si>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</si>
  <si>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</si>
  <si>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</si>
  <si>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</si>
  <si>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</si>
  <si>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</si>
  <si>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</si>
  <si>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</si>
  <si>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</si>
  <si>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</si>
  <si>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</si>
  <si>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</si>
  <si>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</si>
  <si>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</si>
  <si>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</si>
  <si>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</si>
  <si>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</si>
  <si>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</si>
  <si>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</si>
  <si>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</si>
  <si>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</si>
  <si>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</si>
  <si>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</si>
  <si>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</si>
  <si>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</si>
  <si>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</si>
  <si>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</si>
  <si>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</si>
  <si>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</si>
  <si>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</si>
  <si>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</si>
  <si>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</si>
  <si>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</si>
  <si>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</si>
  <si>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</si>
  <si>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</si>
  <si>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</si>
  <si>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</si>
  <si>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</si>
  <si>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</si>
  <si>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</si>
  <si>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</si>
  <si>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</si>
  <si>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</si>
  <si>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</si>
  <si>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</si>
  <si>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</si>
  <si>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</si>
  <si>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</si>
  <si>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</si>
  <si>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</si>
  <si>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</si>
  <si>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</si>
  <si>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</si>
  <si>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</si>
  <si>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</si>
  <si>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</si>
  <si>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</si>
  <si>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</si>
  <si>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</si>
  <si>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</si>
  <si>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</si>
  <si>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</si>
  <si>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</si>
  <si>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</si>
  <si>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</si>
  <si>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</si>
  <si>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</si>
  <si>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</si>
  <si>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</si>
  <si>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</si>
  <si>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</si>
  <si>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</si>
  <si>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</si>
  <si>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</si>
  <si>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</si>
  <si>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</si>
  <si>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</si>
  <si>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</si>
  <si>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</si>
  <si>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</si>
  <si>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</si>
  <si>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</si>
  <si>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</si>
  <si>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</si>
  <si>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</si>
  <si>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</si>
  <si>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</si>
  <si>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</si>
  <si>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</si>
  <si>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</si>
  <si>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</si>
  <si>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</si>
  <si>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</si>
  <si>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</si>
  <si>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</si>
  <si>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</si>
  <si>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</si>
  <si>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</si>
  <si>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</si>
  <si>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</si>
  <si>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</si>
  <si>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</si>
  <si>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</si>
  <si>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</si>
  <si>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</si>
  <si>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</si>
  <si>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</si>
  <si>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</si>
  <si>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</si>
  <si>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</si>
  <si>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</si>
  <si>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</si>
  <si>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</si>
  <si>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</si>
  <si>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</si>
  <si>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</si>
  <si>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</si>
  <si>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</si>
  <si>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</si>
  <si>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</si>
  <si>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</si>
  <si>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</si>
  <si>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</si>
  <si>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</si>
  <si>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</si>
  <si>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</si>
  <si>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</si>
  <si>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</si>
  <si>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</si>
  <si>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</si>
  <si>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</si>
  <si>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</si>
  <si>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</si>
  <si>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</si>
  <si>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</si>
  <si>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</si>
  <si>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</si>
  <si>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</si>
  <si>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</si>
  <si>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</si>
  <si>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</si>
  <si>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</si>
  <si>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</si>
  <si>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</si>
  <si>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</si>
  <si>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</si>
  <si>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</si>
  <si>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</si>
  <si>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</si>
  <si>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</si>
  <si>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</si>
  <si>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</si>
  <si>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</si>
  <si>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</si>
  <si>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</si>
  <si>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</si>
  <si>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</si>
  <si>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</si>
  <si>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</si>
  <si>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</si>
  <si>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</si>
  <si>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</si>
  <si>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</si>
  <si>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</si>
  <si>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</si>
  <si>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</si>
  <si>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</si>
  <si>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</si>
  <si>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</si>
  <si>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</si>
  <si>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</si>
  <si>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</si>
  <si>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</si>
  <si>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</si>
  <si>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</si>
  <si>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</si>
  <si>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</si>
  <si>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</si>
  <si>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</si>
  <si>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</si>
  <si>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</si>
  <si>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</si>
  <si>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</si>
  <si>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</si>
  <si>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</si>
  <si>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</si>
  <si>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</si>
  <si>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</si>
  <si>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</si>
  <si>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</si>
  <si>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</si>
  <si>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</si>
  <si>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</si>
  <si>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</si>
  <si>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</si>
  <si>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</si>
  <si>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</si>
  <si>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</si>
  <si>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</si>
  <si>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</si>
  <si>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</si>
  <si>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</si>
  <si>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</si>
  <si>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</si>
  <si>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</si>
  <si>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</si>
  <si>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</si>
  <si>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</si>
  <si>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</si>
  <si>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</si>
  <si>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</si>
  <si>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</si>
  <si>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</si>
  <si>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</si>
  <si>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</si>
  <si>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</si>
  <si>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</si>
  <si>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</si>
  <si>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</si>
  <si>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</si>
  <si>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</si>
  <si>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</si>
  <si>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</si>
  <si>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</si>
  <si>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</si>
  <si>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</si>
  <si>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</si>
  <si>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</si>
  <si>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</si>
  <si>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</si>
  <si>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</si>
  <si>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</si>
  <si>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</si>
  <si>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</si>
  <si>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</si>
  <si>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</si>
  <si>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</si>
  <si>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</si>
  <si>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</si>
  <si>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</si>
  <si>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</si>
  <si>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</si>
  <si>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</si>
  <si>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</si>
  <si>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</si>
  <si>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</si>
  <si>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</si>
  <si>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</si>
  <si>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</si>
  <si>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</si>
  <si>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</si>
  <si>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</si>
  <si>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</si>
  <si>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</si>
  <si>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</si>
  <si>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</si>
  <si>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</si>
  <si>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</si>
  <si>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</si>
  <si>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</si>
  <si>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</si>
  <si>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</si>
  <si>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</si>
  <si>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</si>
  <si>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</si>
  <si>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</si>
  <si>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</si>
  <si>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</si>
  <si>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</si>
  <si>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</si>
  <si>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</si>
  <si>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</si>
  <si>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</si>
  <si>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</si>
  <si>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</si>
  <si>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</si>
  <si>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</si>
  <si>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</si>
  <si>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</si>
  <si>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</si>
  <si>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</si>
  <si>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</si>
  <si>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</si>
  <si>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</si>
  <si>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</si>
  <si>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</si>
  <si>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</si>
  <si>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</si>
  <si>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</si>
  <si>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</si>
  <si>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</si>
  <si>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</si>
  <si>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</si>
  <si>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</si>
  <si>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</si>
  <si>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</si>
  <si>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</si>
  <si>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</si>
  <si>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</si>
  <si>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</si>
  <si>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</si>
  <si>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</si>
  <si>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</si>
  <si>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</si>
  <si>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</si>
  <si>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</si>
  <si>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</si>
  <si>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</si>
  <si>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</si>
  <si>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</si>
  <si>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</si>
  <si>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</si>
  <si>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</si>
  <si>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</si>
  <si>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</si>
  <si>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</si>
  <si>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</si>
  <si>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</si>
  <si>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</si>
  <si>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</si>
  <si>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</si>
  <si>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</si>
  <si>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</si>
  <si>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</si>
  <si>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</si>
  <si>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</si>
  <si>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</si>
  <si>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</si>
  <si>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</si>
  <si>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</si>
  <si>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</si>
  <si>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</si>
  <si>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</si>
  <si>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</si>
  <si>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</si>
  <si>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</si>
  <si>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</si>
  <si>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</si>
  <si>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</si>
  <si>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</si>
  <si>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</si>
  <si>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</si>
  <si>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</si>
  <si>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</si>
  <si>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</si>
  <si>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</si>
  <si>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</si>
  <si>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</si>
  <si>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</si>
  <si>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</si>
  <si>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</si>
  <si>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</si>
  <si>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</si>
  <si>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</si>
  <si>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</si>
  <si>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</si>
  <si>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</si>
  <si>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</si>
  <si>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</si>
  <si>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</si>
  <si>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</si>
  <si>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</si>
  <si>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</si>
  <si>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</si>
  <si>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</si>
  <si>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</si>
  <si>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</si>
  <si>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</si>
  <si>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</si>
  <si>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</si>
  <si>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</si>
  <si>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</si>
  <si>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</si>
  <si>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</si>
  <si>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</si>
  <si>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</si>
  <si>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</si>
  <si>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</si>
  <si>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</si>
  <si>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</si>
  <si>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</si>
  <si>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</si>
  <si>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</si>
  <si>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</si>
  <si>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</si>
  <si>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</si>
  <si>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</si>
  <si>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</si>
  <si>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</si>
  <si>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</si>
  <si>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</si>
  <si>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</si>
  <si>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</si>
  <si>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</si>
  <si>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</si>
  <si>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</si>
  <si>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</si>
  <si>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</si>
  <si>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</si>
  <si>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</si>
  <si>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</si>
  <si>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</si>
  <si>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</si>
  <si>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</si>
  <si>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</si>
  <si>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</si>
  <si>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</si>
  <si>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</si>
  <si>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</si>
  <si>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</si>
  <si>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</si>
  <si>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</si>
  <si>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</si>
  <si>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</si>
  <si>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</si>
  <si>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</si>
  <si>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</si>
  <si>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</si>
  <si>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</si>
  <si>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</si>
  <si>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</si>
  <si>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</si>
  <si>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</si>
  <si>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</si>
  <si>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</si>
  <si>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</si>
  <si>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</si>
  <si>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</si>
  <si>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</si>
  <si>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</si>
  <si>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</si>
  <si>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</si>
  <si>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</si>
  <si>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</si>
  <si>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</si>
  <si>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</si>
  <si>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</si>
  <si>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</si>
  <si>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</si>
  <si>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</si>
  <si>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</si>
  <si>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</si>
  <si>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</si>
  <si>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</si>
  <si>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</si>
  <si>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</si>
  <si>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</si>
  <si>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</si>
  <si>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</si>
  <si>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</si>
  <si>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</si>
  <si>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</si>
  <si>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</si>
  <si>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</si>
  <si>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</si>
  <si>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</si>
  <si>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</si>
  <si>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</si>
  <si>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</si>
  <si>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</si>
  <si>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</si>
  <si>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</si>
  <si>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</si>
  <si>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</si>
  <si>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</si>
  <si>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</si>
  <si>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</si>
  <si>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</si>
  <si>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</si>
  <si>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</si>
  <si>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</si>
  <si>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</si>
  <si>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</si>
  <si>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</si>
  <si>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</si>
  <si>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</si>
  <si>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</si>
  <si>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</si>
  <si>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</si>
  <si>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</si>
  <si>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</si>
  <si>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</si>
  <si>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</si>
  <si>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</si>
  <si>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</si>
  <si>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</si>
  <si>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</si>
  <si>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</si>
  <si>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</si>
  <si>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</si>
  <si>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</si>
  <si>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</si>
  <si>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</si>
  <si>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</si>
  <si>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</si>
  <si>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</si>
  <si>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</si>
  <si>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</si>
  <si>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</si>
  <si>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</si>
  <si>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</si>
  <si>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</si>
  <si>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</si>
  <si>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</si>
  <si>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</si>
  <si>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</si>
  <si>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</si>
  <si>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</si>
  <si>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</si>
  <si>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</si>
  <si>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</si>
  <si>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</si>
  <si>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</si>
  <si>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</si>
  <si>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</si>
  <si>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</si>
  <si>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</si>
  <si>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</si>
  <si>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</si>
  <si>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</si>
  <si>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</si>
  <si>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</si>
  <si>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</si>
  <si>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</si>
  <si>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</si>
  <si>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</si>
  <si>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</si>
  <si>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</si>
  <si>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</si>
  <si>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</si>
  <si>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</si>
  <si>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</si>
  <si>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</si>
  <si>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</si>
  <si>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</si>
  <si>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</si>
  <si>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</si>
  <si>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</si>
  <si>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</si>
  <si>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</si>
  <si>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</si>
  <si>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</si>
  <si>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</si>
  <si>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</si>
  <si>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</si>
  <si>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</si>
  <si>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</si>
  <si>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</si>
  <si>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</si>
  <si>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</si>
  <si>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</si>
  <si>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</si>
  <si>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</si>
  <si>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</si>
  <si>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</si>
  <si>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</si>
  <si>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</si>
  <si>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</si>
  <si>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</si>
  <si>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</si>
  <si>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</si>
  <si>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</si>
  <si>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</si>
  <si>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</si>
  <si>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</si>
  <si>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</si>
  <si>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</si>
  <si>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</si>
  <si>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</si>
  <si>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</si>
  <si>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</si>
  <si>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</si>
  <si>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</si>
  <si>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</si>
  <si>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</si>
  <si>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</si>
  <si>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</si>
  <si>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</si>
  <si>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</si>
  <si>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</si>
  <si>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</si>
  <si>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</si>
  <si>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</si>
  <si>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</si>
  <si>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</si>
  <si>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</si>
  <si>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</si>
  <si>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</si>
  <si>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</si>
  <si>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</si>
  <si>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</si>
  <si>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</si>
  <si>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</si>
  <si>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</si>
  <si>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</si>
  <si>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</si>
  <si>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</si>
  <si>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</si>
  <si>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</si>
  <si>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</si>
  <si>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</si>
  <si>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</si>
  <si>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</si>
  <si>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</si>
  <si>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</si>
  <si>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</si>
  <si>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</si>
  <si>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</si>
  <si>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</si>
  <si>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</si>
  <si>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</si>
  <si>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</si>
  <si>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</si>
  <si>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</si>
  <si>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</si>
  <si>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</si>
  <si>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</si>
  <si>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</si>
  <si>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</si>
  <si>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</si>
  <si>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</si>
  <si>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</si>
  <si>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</si>
  <si>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</si>
  <si>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</si>
  <si>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</si>
  <si>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</si>
  <si>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</si>
  <si>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</si>
  <si>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</si>
  <si>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</si>
  <si>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</si>
  <si>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</si>
  <si>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</si>
  <si>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</si>
  <si>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</si>
  <si>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</si>
  <si>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</si>
  <si>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</si>
  <si>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</si>
  <si>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</si>
  <si>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</si>
  <si>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</si>
  <si>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</si>
  <si>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</si>
  <si>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</si>
  <si>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</si>
  <si>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</si>
  <si>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</si>
  <si>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</si>
  <si>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</si>
  <si>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</si>
  <si>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</si>
  <si>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</si>
  <si>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</si>
  <si>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</si>
  <si>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</si>
  <si>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</si>
  <si>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</si>
  <si>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</si>
  <si>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</si>
  <si>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</si>
  <si>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</si>
  <si>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</si>
  <si>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</si>
  <si>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</si>
  <si>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</si>
  <si>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</si>
  <si>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</si>
  <si>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</si>
  <si>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</si>
  <si>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</si>
  <si>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</si>
  <si>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</si>
  <si>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</si>
  <si>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</si>
  <si>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</si>
  <si>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</si>
  <si>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</si>
  <si>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</si>
  <si>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</si>
  <si>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</si>
  <si>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</si>
  <si>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</si>
  <si>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</si>
  <si>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</si>
  <si>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</si>
  <si>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</si>
  <si>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</si>
  <si>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</si>
  <si>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</si>
  <si>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</si>
  <si>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</si>
  <si>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</si>
  <si>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</si>
  <si>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</si>
  <si>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</si>
  <si>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</si>
  <si>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</si>
  <si>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</si>
  <si>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</si>
  <si>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</si>
  <si>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</si>
  <si>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</si>
  <si>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</si>
  <si>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</si>
  <si>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</si>
  <si>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</si>
  <si>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</si>
  <si>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</si>
  <si>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</si>
  <si>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</si>
  <si>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</si>
  <si>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</si>
  <si>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</si>
  <si>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</si>
  <si>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</si>
  <si>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</si>
  <si>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</si>
  <si>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</si>
  <si>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</si>
  <si>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</si>
  <si>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</si>
  <si>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</si>
  <si>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</si>
  <si>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</si>
  <si>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</si>
  <si>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</si>
  <si>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</si>
  <si>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</si>
  <si>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</si>
  <si>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</si>
  <si>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</si>
  <si>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</si>
  <si>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</si>
  <si>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</si>
  <si>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</si>
  <si>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</si>
  <si>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</si>
  <si>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</si>
  <si>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</si>
  <si>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</si>
  <si>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</si>
  <si>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</si>
  <si>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</si>
  <si>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</si>
  <si>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</si>
  <si>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</si>
  <si>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</si>
  <si>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</si>
  <si>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</si>
  <si>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</si>
  <si>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</si>
  <si>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</si>
  <si>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</si>
  <si>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</si>
  <si>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</si>
  <si>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</si>
  <si>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</si>
  <si>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</si>
  <si>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</si>
  <si>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</si>
  <si>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</si>
  <si>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</si>
  <si>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</si>
  <si>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</si>
  <si>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</si>
  <si>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</si>
  <si>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</si>
  <si>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</si>
  <si>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</si>
  <si>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</si>
  <si>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</si>
  <si>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</si>
  <si>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</si>
  <si>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</si>
  <si>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</si>
  <si>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</si>
  <si>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</si>
  <si>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</si>
  <si>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</si>
  <si>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</si>
  <si>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</si>
  <si>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</si>
  <si>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</si>
  <si>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</si>
  <si>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</si>
  <si>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</si>
  <si>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</si>
  <si>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</si>
  <si>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</si>
  <si>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</si>
  <si>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</si>
  <si>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</si>
  <si>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</si>
  <si>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</si>
  <si>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</si>
  <si>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</si>
  <si>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</si>
  <si>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</si>
  <si>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</si>
  <si>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</si>
  <si>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</si>
  <si>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</si>
  <si>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</si>
  <si>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</si>
  <si>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</si>
  <si>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</si>
  <si>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</si>
  <si>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</si>
  <si>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</si>
  <si>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</si>
  <si>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</si>
  <si>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</si>
  <si>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</si>
  <si>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</si>
  <si>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</si>
  <si>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</si>
  <si>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</si>
  <si>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</si>
  <si>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</si>
  <si>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</si>
  <si>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</si>
  <si>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</si>
  <si>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</si>
  <si>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</si>
  <si>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</si>
  <si>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</si>
  <si>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</si>
  <si>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</si>
  <si>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</si>
  <si>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</si>
  <si>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</si>
  <si>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</si>
  <si>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</si>
  <si>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</si>
  <si>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</si>
  <si>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</si>
  <si>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</si>
  <si>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</si>
  <si>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</si>
  <si>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</si>
  <si>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</si>
  <si>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</si>
  <si>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</si>
  <si>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</si>
  <si>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</si>
  <si>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</si>
  <si>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</si>
  <si>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</si>
  <si>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</si>
  <si>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</si>
  <si>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</si>
  <si>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</si>
  <si>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</si>
  <si>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</si>
  <si>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</si>
  <si>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</si>
  <si>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</si>
  <si>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</si>
  <si>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</si>
  <si>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</si>
  <si>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</si>
  <si>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</si>
  <si>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</si>
  <si>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</si>
  <si>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</si>
  <si>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</si>
  <si>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</si>
  <si>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</si>
  <si>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</si>
  <si>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</si>
  <si>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</si>
  <si>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</si>
  <si>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</si>
  <si>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</si>
  <si>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</si>
  <si>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</si>
  <si>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</si>
  <si>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</si>
  <si>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</si>
  <si>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</si>
  <si>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</si>
  <si>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</si>
  <si>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</si>
  <si>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</si>
  <si>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</si>
  <si>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</si>
  <si>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</si>
  <si>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</si>
  <si>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</si>
  <si>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</si>
  <si>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</si>
  <si>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</si>
  <si>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</si>
  <si>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</si>
  <si>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</si>
  <si>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</si>
  <si>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</si>
  <si>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</si>
  <si>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</si>
  <si>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</si>
  <si>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</si>
  <si>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</si>
  <si>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</si>
  <si>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</si>
  <si>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</si>
  <si>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</si>
  <si>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</si>
  <si>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</si>
  <si>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</si>
  <si>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</si>
  <si>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</si>
  <si>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</si>
  <si>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</si>
  <si>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</si>
  <si>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</si>
  <si>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</si>
  <si>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</si>
  <si>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</si>
  <si>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</si>
  <si>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</si>
  <si>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</si>
  <si>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</si>
  <si>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</si>
  <si>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</si>
  <si>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</si>
  <si>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</si>
  <si>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</si>
  <si>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</si>
  <si>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</si>
  <si>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</si>
  <si>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</si>
  <si>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</si>
  <si>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</si>
  <si>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</si>
  <si>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</si>
  <si>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</si>
  <si>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</si>
  <si>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</si>
  <si>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</si>
  <si>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</si>
  <si>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</si>
  <si>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</si>
  <si>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</si>
  <si>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</si>
  <si>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</si>
  <si>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</si>
  <si>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</si>
  <si>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</si>
  <si>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</si>
  <si>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</si>
  <si>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</si>
  <si>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</si>
  <si>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</si>
  <si>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</si>
  <si>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</si>
  <si>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</si>
  <si>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</si>
  <si>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</si>
  <si>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</si>
  <si>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</si>
  <si>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</si>
  <si>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</si>
  <si>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</si>
  <si>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</si>
  <si>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</si>
  <si>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</si>
  <si>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</si>
  <si>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</si>
  <si>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</si>
  <si>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</si>
  <si>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</si>
  <si>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</si>
  <si>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</si>
  <si>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</si>
  <si>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</si>
  <si>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</si>
  <si>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</si>
  <si>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</si>
  <si>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</si>
  <si>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</si>
  <si>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</si>
  <si>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</si>
  <si>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</si>
  <si>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</si>
  <si>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</si>
  <si>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</si>
  <si>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</si>
  <si>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</si>
  <si>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</si>
  <si>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</si>
  <si>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</si>
  <si>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</si>
  <si>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</si>
  <si>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</si>
  <si>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</si>
  <si>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</si>
  <si>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</si>
  <si>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</si>
  <si>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</si>
  <si>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</si>
  <si>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</si>
  <si>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</si>
  <si>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</si>
  <si>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</si>
  <si>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</si>
  <si>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</si>
  <si>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</si>
  <si>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</si>
  <si>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</si>
  <si>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</si>
  <si>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</si>
  <si>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</si>
  <si>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</si>
  <si>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</si>
  <si>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</si>
  <si>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</si>
  <si>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</si>
  <si>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</si>
  <si>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</si>
  <si>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</si>
  <si>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</si>
  <si>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</si>
  <si>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</si>
  <si>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</si>
  <si>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</si>
  <si>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</si>
  <si>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</si>
  <si>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</si>
  <si>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</si>
  <si>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</si>
  <si>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</si>
  <si>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</si>
  <si>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</si>
  <si>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</si>
  <si>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</si>
  <si>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</si>
  <si>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</si>
  <si>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</si>
  <si>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</si>
  <si>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</si>
  <si>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</si>
  <si>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</si>
  <si>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</si>
  <si>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</si>
  <si>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</si>
  <si>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</si>
  <si>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</si>
  <si>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</si>
  <si>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</si>
  <si>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</si>
  <si>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</si>
  <si>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</si>
  <si>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</si>
  <si>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</si>
  <si>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</si>
  <si>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</si>
  <si>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</si>
  <si>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</si>
  <si>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</si>
  <si>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</si>
  <si>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</si>
  <si>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</si>
  <si>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</si>
  <si>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</si>
  <si>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</si>
  <si>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</si>
  <si>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</si>
  <si>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</si>
  <si>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</si>
  <si>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</si>
  <si>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</si>
  <si>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</si>
  <si>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</si>
  <si>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</si>
  <si>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</si>
  <si>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</si>
  <si>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</si>
  <si>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</si>
  <si>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</si>
  <si>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</si>
  <si>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</si>
  <si>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</si>
  <si>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</si>
  <si>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</si>
  <si>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</si>
  <si>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</si>
  <si>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</si>
  <si>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</si>
  <si>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</si>
  <si>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</si>
  <si>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</si>
  <si>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</si>
  <si>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</si>
  <si>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</si>
  <si>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</si>
  <si>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</si>
  <si>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</si>
  <si>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</si>
  <si>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</si>
  <si>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</si>
  <si>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</si>
  <si>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</si>
  <si>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</si>
  <si>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</si>
  <si>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</si>
  <si>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</si>
  <si>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</si>
  <si>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</si>
  <si>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</si>
  <si>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</si>
  <si>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</si>
  <si>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</si>
  <si>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</si>
  <si>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</si>
  <si>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</si>
  <si>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</si>
  <si>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</si>
  <si>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</si>
  <si>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</si>
  <si>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</si>
  <si>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</si>
  <si>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</si>
  <si>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</si>
  <si>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</si>
  <si>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</si>
  <si>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</si>
  <si>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</si>
  <si>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</si>
  <si>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</si>
  <si>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</si>
  <si>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</si>
  <si>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</si>
  <si>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</si>
  <si>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</si>
  <si>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</si>
  <si>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</si>
  <si>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</si>
  <si>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</si>
  <si>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</si>
  <si>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</si>
  <si>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</si>
  <si>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</si>
  <si>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</si>
  <si>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</si>
  <si>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</si>
  <si>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</si>
  <si>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</si>
  <si>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</si>
  <si>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</si>
  <si>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</si>
  <si>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</si>
  <si>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</si>
  <si>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</si>
  <si>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</si>
  <si>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</si>
  <si>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</si>
  <si>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</si>
  <si>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</si>
  <si>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</si>
  <si>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</si>
  <si>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</si>
  <si>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</si>
  <si>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</si>
  <si>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</si>
  <si>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</si>
  <si>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</si>
  <si>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</si>
  <si>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</si>
  <si>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</si>
  <si>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</si>
  <si>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</si>
  <si>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</si>
  <si>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</si>
  <si>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</si>
  <si>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</si>
  <si>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</si>
  <si>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</si>
  <si>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</si>
  <si>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</si>
  <si>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</si>
  <si>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</si>
  <si>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</si>
  <si>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</si>
  <si>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</si>
  <si>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</si>
  <si>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</si>
  <si>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</si>
  <si>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</si>
  <si>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</si>
  <si>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</si>
  <si>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</si>
  <si>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</si>
  <si>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</si>
  <si>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</si>
  <si>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</si>
  <si>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</si>
  <si>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</si>
  <si>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</si>
  <si>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</si>
  <si>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</si>
  <si>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</si>
  <si>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</si>
  <si>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</si>
  <si>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</si>
  <si>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</si>
  <si>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</si>
  <si>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</si>
  <si>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</si>
  <si>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</si>
  <si>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</si>
  <si>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</si>
  <si>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</si>
  <si>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</si>
  <si>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</si>
  <si>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</si>
  <si>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</si>
  <si>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</si>
  <si>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</si>
  <si>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</si>
  <si>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</si>
  <si>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</si>
  <si>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</si>
  <si>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</si>
  <si>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</si>
  <si>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</si>
  <si>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</si>
  <si>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</si>
  <si>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</si>
  <si>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</si>
  <si>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</si>
  <si>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</si>
  <si>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</si>
  <si>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</si>
  <si>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</si>
  <si>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</si>
  <si>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</si>
  <si>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</si>
  <si>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</si>
  <si>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</si>
  <si>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</si>
  <si>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</si>
  <si>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</si>
  <si>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</si>
  <si>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</si>
  <si>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</si>
  <si>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</si>
  <si>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</si>
  <si>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</si>
  <si>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</si>
  <si>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</si>
  <si>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</si>
  <si>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</si>
  <si>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</si>
  <si>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</si>
  <si>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</si>
  <si>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</si>
  <si>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</si>
  <si>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</si>
  <si>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</si>
  <si>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</si>
  <si>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</si>
  <si>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</si>
  <si>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</si>
  <si>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</si>
  <si>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</si>
  <si>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</si>
  <si>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</si>
  <si>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</si>
  <si>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</si>
  <si>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</si>
  <si>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</si>
  <si>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</si>
  <si>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</si>
  <si>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</si>
  <si>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</si>
  <si>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</si>
  <si>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</si>
  <si>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</si>
  <si>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</si>
  <si>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</si>
  <si>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</si>
  <si>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</si>
  <si>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</si>
  <si>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</si>
  <si>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</si>
  <si>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</si>
  <si>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</si>
  <si>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</si>
  <si>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</si>
  <si>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</si>
  <si>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</si>
  <si>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</si>
  <si>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</si>
  <si>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</si>
  <si>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</si>
  <si>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</si>
  <si>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</si>
  <si>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</si>
  <si>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</si>
  <si>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</si>
  <si>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</si>
  <si>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</si>
  <si>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</si>
  <si>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</si>
  <si>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</si>
  <si>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</si>
  <si>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</si>
  <si>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</si>
  <si>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</si>
  <si>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</si>
  <si>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</si>
  <si>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</si>
  <si>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</si>
  <si>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</si>
  <si>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</si>
  <si>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</si>
  <si>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</si>
  <si>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</si>
  <si>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</si>
  <si>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</si>
  <si>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</si>
  <si>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</si>
  <si>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</si>
  <si>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</si>
  <si>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</si>
  <si>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</si>
  <si>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</si>
  <si>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</si>
  <si>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</si>
  <si>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</si>
  <si>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</si>
  <si>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</si>
  <si>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</si>
  <si>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</si>
  <si>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</si>
  <si>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</si>
  <si>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</si>
  <si>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</si>
  <si>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</si>
  <si>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</si>
  <si>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</si>
  <si>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</si>
  <si>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</si>
  <si>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</si>
  <si>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</si>
  <si>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</si>
  <si>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</si>
  <si>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</si>
  <si>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</si>
  <si>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</si>
  <si>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</si>
  <si>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</si>
  <si>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</si>
  <si>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</si>
  <si>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</si>
  <si>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</si>
  <si>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</si>
  <si>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</si>
  <si>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</si>
  <si>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</si>
  <si>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</si>
  <si>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</si>
  <si>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</si>
  <si>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</si>
  <si>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</si>
  <si>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</si>
  <si>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</si>
  <si>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</si>
  <si>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</si>
  <si>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</si>
  <si>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</si>
  <si>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</si>
  <si>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</si>
  <si>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</si>
  <si>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</si>
  <si>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</si>
  <si>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</si>
  <si>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</si>
  <si>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</si>
  <si>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</si>
  <si>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</si>
  <si>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</si>
  <si>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</si>
  <si>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</si>
  <si>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</si>
  <si>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</si>
  <si>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</si>
  <si>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</si>
  <si>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</si>
  <si>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</si>
  <si>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</si>
  <si>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</si>
  <si>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</si>
  <si>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</si>
  <si>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</si>
  <si>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</si>
  <si>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</si>
  <si>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</si>
  <si>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</si>
  <si>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</si>
  <si>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</si>
  <si>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</si>
  <si>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</si>
  <si>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</si>
  <si>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</si>
  <si>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</si>
  <si>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</si>
  <si>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</si>
  <si>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</si>
  <si>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</si>
  <si>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</si>
  <si>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</si>
  <si>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</si>
  <si>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</si>
  <si>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</si>
  <si>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</si>
  <si>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</si>
  <si>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</si>
  <si>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</si>
  <si>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</si>
  <si>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</si>
  <si>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</si>
  <si>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</si>
  <si>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</si>
  <si>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</si>
  <si>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</si>
  <si>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</si>
  <si>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</si>
  <si>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</si>
  <si>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</si>
  <si>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</si>
  <si>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</si>
  <si>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</si>
  <si>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</si>
  <si>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</si>
  <si>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</si>
  <si>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</si>
  <si>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</si>
  <si>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</si>
  <si>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</si>
  <si>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</si>
  <si>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</si>
  <si>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</si>
  <si>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</si>
  <si>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</si>
  <si>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</si>
  <si>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</si>
  <si>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</si>
  <si>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</si>
  <si>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</si>
  <si>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</si>
  <si>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</si>
  <si>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</si>
  <si>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</si>
  <si>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</si>
  <si>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</si>
  <si>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</si>
  <si>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</si>
  <si>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</si>
  <si>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</si>
  <si>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</si>
  <si>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</si>
  <si>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</si>
  <si>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</si>
  <si>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</si>
  <si>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</si>
  <si>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</si>
  <si>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</si>
  <si>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</si>
  <si>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</si>
  <si>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</si>
  <si>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</si>
  <si>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</si>
  <si>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</si>
  <si>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</si>
  <si>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</si>
  <si>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</si>
  <si>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</si>
  <si>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</si>
  <si>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</si>
  <si>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</si>
  <si>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</si>
  <si>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</si>
  <si>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</si>
  <si>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</si>
  <si>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</si>
  <si>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</si>
  <si>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</si>
  <si>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</si>
  <si>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</si>
  <si>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</si>
  <si>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</si>
  <si>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</si>
  <si>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</si>
  <si>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</si>
  <si>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</si>
  <si>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</si>
  <si>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</si>
  <si>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</si>
  <si>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</si>
  <si>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</si>
  <si>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</si>
  <si>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</si>
  <si>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</si>
  <si>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</si>
  <si>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</si>
  <si>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</si>
  <si>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</si>
  <si>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</si>
  <si>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</si>
  <si>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</si>
  <si>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</si>
  <si>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</si>
  <si>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</si>
  <si>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</si>
  <si>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</si>
  <si>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</si>
  <si>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</si>
  <si>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</si>
  <si>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</si>
  <si>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</si>
  <si>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</si>
  <si>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</si>
  <si>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</si>
  <si>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</si>
  <si>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</si>
  <si>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</si>
  <si>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</si>
  <si>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</si>
  <si>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</si>
  <si>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</si>
  <si>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</si>
  <si>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</si>
  <si>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</si>
  <si>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</si>
  <si>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</si>
  <si>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</si>
  <si>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</si>
  <si>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</si>
  <si>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</si>
  <si>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</si>
  <si>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</si>
  <si>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</si>
  <si>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</si>
  <si>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</si>
  <si>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</si>
  <si>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</si>
  <si>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</si>
  <si>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</si>
  <si>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</si>
  <si>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</si>
  <si>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</si>
  <si>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</si>
  <si>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</si>
  <si>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</si>
  <si>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</si>
  <si>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</si>
  <si>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</si>
  <si>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</si>
  <si>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</si>
  <si>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</si>
  <si>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</si>
  <si>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</si>
  <si>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</si>
  <si>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</si>
  <si>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</si>
  <si>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</si>
  <si>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</si>
  <si>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</si>
  <si>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</si>
  <si>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</si>
  <si>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</si>
  <si>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</si>
  <si>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</si>
  <si>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</si>
  <si>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</si>
  <si>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</si>
  <si>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</si>
  <si>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</si>
  <si>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</si>
  <si>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</si>
  <si>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</si>
  <si>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</si>
  <si>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</si>
  <si>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</si>
  <si>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</si>
  <si>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</si>
  <si>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</si>
  <si>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</si>
  <si>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</si>
  <si>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</si>
  <si>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</si>
  <si>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</si>
  <si>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</si>
  <si>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</si>
  <si>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</si>
  <si>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</si>
  <si>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</si>
  <si>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</si>
  <si>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</si>
  <si>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</si>
  <si>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</si>
  <si>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</si>
  <si>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</si>
  <si>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</si>
  <si>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</si>
  <si>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</si>
  <si>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</si>
  <si>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</si>
  <si>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</si>
  <si>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</si>
  <si>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</si>
  <si>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</si>
  <si>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</si>
  <si>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</si>
  <si>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</si>
  <si>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</si>
  <si>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</si>
  <si>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</si>
  <si>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</si>
  <si>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</si>
  <si>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</si>
  <si>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</si>
  <si>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</si>
  <si>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</si>
  <si>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</si>
  <si>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</si>
  <si>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</si>
  <si>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</si>
  <si>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</si>
  <si>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</si>
  <si>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</si>
  <si>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</si>
  <si>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</si>
  <si>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</si>
  <si>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</si>
  <si>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</si>
  <si>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</si>
  <si>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</si>
  <si>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</si>
  <si>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</si>
  <si>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</si>
  <si>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</si>
  <si>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</si>
  <si>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</si>
  <si>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</si>
  <si>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</si>
  <si>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</si>
  <si>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</si>
  <si>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</si>
  <si>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</si>
  <si>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</si>
  <si>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</si>
  <si>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</si>
  <si>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</si>
  <si>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</si>
  <si>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</si>
  <si>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</si>
  <si>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</si>
  <si>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</si>
  <si>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</si>
  <si>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</si>
  <si>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</si>
  <si>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</si>
  <si>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</si>
  <si>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</si>
  <si>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</si>
  <si>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</si>
  <si>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</si>
  <si>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</si>
  <si>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</si>
  <si>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</si>
  <si>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</si>
  <si>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</si>
  <si>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</si>
  <si>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</si>
  <si>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</si>
  <si>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</si>
  <si>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</si>
  <si>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</si>
  <si>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</si>
  <si>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</si>
  <si>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</si>
  <si>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</si>
  <si>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</si>
  <si>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</si>
  <si>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</si>
  <si>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</si>
  <si>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</si>
  <si>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</si>
  <si>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</si>
  <si>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</si>
  <si>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</si>
  <si>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</si>
  <si>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</si>
  <si>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</si>
  <si>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</si>
  <si>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</si>
  <si>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</si>
  <si>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</si>
  <si>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</si>
  <si>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</si>
  <si>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</si>
  <si>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</si>
  <si>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</si>
  <si>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</si>
  <si>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</si>
  <si>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</si>
  <si>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</si>
  <si>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</si>
  <si>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</si>
  <si>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</si>
  <si>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</si>
  <si>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</si>
  <si>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</si>
  <si>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</si>
  <si>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</si>
  <si>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</si>
  <si>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</si>
  <si>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</si>
  <si>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</si>
  <si>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</si>
  <si>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</si>
  <si>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</si>
  <si>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</si>
  <si>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</si>
  <si>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</si>
  <si>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</si>
  <si>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</si>
  <si>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</si>
  <si>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</si>
  <si>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</si>
  <si>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</si>
  <si>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</si>
  <si>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</si>
  <si>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</si>
  <si>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</si>
  <si>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</si>
  <si>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</si>
  <si>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</si>
  <si>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</si>
  <si>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</si>
  <si>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</si>
  <si>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</si>
  <si>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</si>
  <si>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</si>
  <si>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</si>
  <si>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</si>
  <si>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</si>
  <si>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</si>
  <si>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</si>
  <si>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</si>
  <si>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</si>
  <si>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</si>
  <si>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</si>
  <si>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</si>
  <si>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</si>
  <si>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</si>
  <si>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</si>
  <si>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</si>
  <si>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</si>
  <si>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</si>
  <si>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</si>
  <si>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</si>
  <si>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</si>
  <si>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</si>
  <si>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</si>
  <si>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</si>
  <si>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</si>
  <si>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</si>
  <si>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</si>
  <si>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</si>
  <si>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</si>
  <si>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</si>
  <si>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</si>
  <si>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</si>
  <si>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</si>
  <si>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</si>
  <si>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</si>
  <si>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</si>
  <si>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</si>
  <si>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</si>
  <si>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</si>
  <si>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</si>
  <si>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</si>
  <si>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</si>
  <si>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</si>
  <si>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</si>
  <si>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</si>
  <si>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</si>
  <si>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</si>
  <si>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</si>
  <si>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</si>
  <si>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</si>
  <si>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</si>
  <si>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</si>
  <si>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</si>
  <si>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</si>
  <si>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</si>
  <si>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</si>
  <si>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</si>
  <si>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</si>
  <si>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</si>
  <si>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</si>
  <si>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</si>
  <si>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</si>
  <si>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</si>
  <si>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</si>
  <si>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</si>
  <si>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</si>
  <si>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</si>
  <si>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</si>
  <si>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</si>
  <si>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</si>
  <si>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</si>
  <si>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</si>
  <si>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</si>
  <si>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</si>
  <si>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</si>
  <si>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</si>
  <si>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</si>
  <si>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</si>
  <si>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</si>
  <si>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</si>
  <si>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</si>
  <si>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</si>
  <si>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</si>
  <si>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</si>
  <si>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</si>
  <si>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</si>
  <si>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</si>
  <si>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</si>
  <si>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</si>
  <si>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</si>
  <si>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</si>
  <si>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</si>
  <si>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</si>
  <si>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</si>
  <si>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</si>
  <si>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</si>
  <si>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</si>
  <si>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</si>
  <si>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</si>
  <si>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</si>
  <si>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</si>
  <si>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</si>
  <si>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</si>
  <si>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</si>
  <si>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</si>
  <si>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</si>
  <si>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</si>
  <si>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</si>
  <si>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</si>
  <si>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</si>
  <si>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</si>
  <si>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</si>
  <si>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</si>
  <si>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</si>
  <si>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</si>
  <si>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</si>
  <si>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</si>
  <si>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</si>
  <si>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</si>
  <si>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</si>
  <si>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</si>
  <si>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</si>
  <si>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</si>
  <si>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</si>
  <si>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</si>
  <si>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</si>
  <si>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</si>
  <si>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</si>
  <si>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</si>
  <si>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</si>
  <si>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</si>
  <si>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</si>
  <si>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</si>
  <si>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</si>
  <si>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</si>
  <si>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</si>
  <si>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</si>
  <si>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</si>
  <si>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</si>
  <si>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</si>
  <si>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</si>
  <si>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</si>
  <si>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</si>
  <si>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</si>
  <si>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</si>
  <si>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</si>
  <si>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</si>
  <si>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</si>
  <si>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</si>
  <si>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</si>
  <si>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</si>
  <si>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</si>
  <si>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</si>
  <si>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</si>
  <si>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</si>
  <si>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</si>
  <si>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</si>
  <si>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</si>
  <si>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</si>
  <si>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</si>
  <si>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</si>
  <si>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</si>
  <si>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</si>
  <si>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</si>
  <si>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</si>
  <si>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</si>
  <si>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</si>
  <si>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</si>
  <si>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</si>
  <si>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</si>
  <si>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</si>
  <si>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</si>
  <si>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</si>
  <si>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</si>
  <si>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</si>
  <si>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</si>
  <si>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</si>
  <si>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</si>
  <si>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</si>
  <si>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</si>
  <si>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</si>
  <si>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</si>
  <si>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</si>
  <si>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</si>
  <si>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</si>
  <si>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</si>
  <si>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</si>
  <si>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</si>
  <si>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</si>
  <si>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</si>
  <si>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</si>
  <si>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</si>
  <si>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</si>
  <si>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</si>
  <si>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</si>
  <si>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</si>
  <si>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</si>
  <si>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</si>
  <si>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</si>
  <si>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</si>
  <si>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</si>
  <si>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</si>
  <si>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</si>
  <si>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</si>
  <si>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</si>
  <si>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</si>
  <si>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</si>
  <si>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</si>
  <si>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</si>
  <si>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</si>
  <si>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</si>
  <si>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</si>
  <si>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</si>
  <si>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</si>
  <si>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</si>
  <si>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</si>
  <si>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</si>
  <si>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</si>
  <si>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</si>
  <si>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</si>
  <si>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</si>
  <si>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</si>
  <si>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</si>
  <si>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</si>
  <si>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</si>
  <si>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</si>
  <si>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</si>
  <si>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</si>
  <si>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</si>
  <si>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</si>
  <si>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</si>
  <si>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</si>
  <si>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</si>
  <si>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</si>
  <si>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</si>
  <si>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</si>
  <si>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</si>
  <si>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</si>
  <si>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</si>
  <si>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</si>
  <si>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</si>
  <si>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</si>
  <si>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</si>
  <si>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</si>
  <si>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</si>
  <si>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</si>
  <si>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</si>
  <si>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</si>
  <si>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</si>
  <si>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</si>
  <si>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</si>
  <si>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</si>
  <si>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</si>
  <si>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</si>
  <si>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</si>
  <si>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</si>
  <si>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</si>
  <si>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</si>
  <si>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</si>
  <si>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</si>
  <si>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</si>
  <si>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</si>
  <si>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</si>
  <si>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</si>
  <si>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</si>
  <si>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</si>
  <si>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</si>
  <si>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</si>
  <si>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</si>
  <si>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</si>
  <si>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</si>
  <si>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</si>
  <si>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</si>
  <si>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</si>
  <si>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</si>
  <si>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</si>
  <si>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</si>
  <si>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</si>
  <si>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</si>
  <si>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</si>
  <si>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</si>
  <si>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</si>
  <si>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</si>
  <si>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</si>
  <si>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</si>
  <si>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</si>
  <si>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</si>
  <si>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</si>
  <si>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</si>
  <si>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</si>
  <si>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</si>
  <si>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</si>
  <si>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</si>
  <si>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</si>
  <si>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</si>
  <si>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</si>
  <si>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</si>
  <si>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</si>
  <si>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</si>
  <si>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</si>
  <si>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</si>
  <si>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</si>
  <si>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</si>
  <si>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</si>
  <si>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</si>
  <si>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</si>
  <si>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</si>
  <si>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</si>
  <si>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</si>
  <si>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</si>
  <si>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</si>
  <si>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</si>
  <si>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</si>
  <si>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</si>
  <si>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</si>
  <si>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</si>
  <si>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</si>
  <si>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</si>
  <si>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</si>
  <si>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</si>
  <si>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</si>
  <si>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</si>
  <si>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</si>
  <si>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</si>
  <si>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</si>
  <si>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</si>
  <si>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</si>
  <si>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</si>
  <si>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</si>
  <si>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</si>
  <si>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</si>
  <si>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</si>
  <si>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</si>
  <si>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</si>
  <si>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</si>
  <si>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</si>
  <si>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</si>
  <si>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</si>
  <si>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</si>
  <si>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</si>
  <si>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</si>
  <si>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</si>
  <si>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</si>
  <si>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</si>
  <si>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</si>
  <si>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</si>
  <si>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</si>
  <si>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</si>
  <si>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</si>
  <si>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</si>
  <si>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</si>
  <si>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</si>
  <si>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</si>
  <si>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</si>
  <si>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</si>
  <si>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</si>
  <si>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</si>
  <si>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</si>
  <si>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</si>
  <si>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</si>
  <si>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</si>
  <si>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</si>
  <si>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</si>
  <si>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</si>
  <si>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</si>
  <si>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</si>
  <si>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</si>
  <si>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</si>
  <si>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</si>
  <si>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</si>
  <si>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</si>
  <si>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</si>
  <si>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</si>
  <si>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</si>
  <si>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</si>
  <si>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</si>
  <si>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</si>
  <si>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</si>
  <si>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</si>
  <si>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</si>
  <si>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</si>
  <si>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</si>
  <si>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</si>
  <si>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</si>
  <si>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</si>
  <si>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</si>
  <si>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</si>
  <si>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</si>
  <si>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</si>
  <si>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</si>
  <si>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</si>
  <si>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</si>
  <si>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</si>
  <si>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</si>
  <si>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</si>
  <si>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</si>
  <si>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</si>
  <si>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</si>
  <si>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</si>
  <si>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</si>
  <si>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</si>
  <si>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</si>
  <si>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</si>
  <si>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</si>
  <si>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</si>
  <si>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</si>
  <si>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</si>
  <si>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</si>
  <si>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</si>
  <si>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</si>
  <si>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</si>
  <si>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</si>
  <si>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</si>
  <si>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</si>
  <si>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</si>
  <si>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</si>
  <si>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</si>
  <si>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</si>
  <si>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</si>
  <si>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</si>
  <si>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</si>
  <si>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</si>
  <si>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</si>
  <si>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</si>
  <si>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</si>
  <si>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</si>
  <si>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</si>
  <si>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</si>
  <si>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</si>
  <si>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</si>
  <si>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</si>
  <si>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</si>
  <si>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</si>
  <si>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</si>
  <si>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</si>
  <si>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</si>
  <si>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</si>
  <si>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</si>
  <si>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</si>
  <si>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</si>
  <si>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</si>
  <si>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</si>
  <si>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</si>
  <si>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</si>
  <si>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</si>
  <si>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</si>
  <si>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</si>
  <si>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</si>
  <si>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</si>
  <si>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</si>
  <si>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</si>
  <si>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</si>
  <si>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</si>
  <si>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</si>
  <si>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</si>
  <si>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</si>
  <si>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</si>
  <si>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</si>
  <si>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</si>
  <si>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</si>
  <si>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</si>
  <si>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</si>
  <si>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</si>
  <si>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</si>
  <si>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</si>
  <si>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</si>
  <si>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</si>
  <si>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</si>
  <si>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</si>
  <si>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</si>
  <si>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</si>
  <si>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</si>
  <si>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</si>
  <si>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</si>
  <si>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</si>
  <si>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</si>
  <si>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</si>
  <si>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</si>
  <si>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</si>
  <si>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</si>
  <si>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</si>
  <si>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</si>
  <si>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</si>
  <si>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</si>
  <si>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</si>
  <si>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</si>
  <si>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</si>
  <si>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</si>
  <si>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</si>
  <si>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</si>
  <si>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</si>
  <si>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</si>
  <si>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</si>
  <si>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</si>
  <si>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</si>
  <si>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</si>
  <si>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</si>
  <si>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</si>
  <si>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</si>
  <si>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</si>
  <si>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</si>
  <si>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</si>
  <si>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</si>
  <si>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</si>
  <si>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</si>
  <si>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</si>
  <si>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</si>
  <si>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</si>
  <si>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</si>
  <si>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</si>
  <si>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</si>
  <si>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</si>
  <si>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</si>
  <si>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</si>
  <si>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</si>
  <si>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</si>
  <si>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</si>
  <si>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</si>
  <si>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</si>
  <si>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</si>
  <si>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</si>
  <si>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</si>
  <si>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</si>
  <si>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</si>
  <si>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</si>
  <si>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</si>
  <si>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</si>
  <si>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</si>
  <si>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</si>
  <si>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</si>
  <si>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</si>
  <si>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</si>
  <si>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</si>
  <si>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</si>
  <si>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</si>
  <si>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</si>
  <si>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</si>
  <si>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</si>
  <si>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</si>
  <si>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</si>
  <si>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</si>
  <si>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</si>
  <si>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</si>
  <si>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</si>
  <si>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</si>
  <si>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</si>
  <si>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</si>
  <si>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</si>
  <si>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</si>
  <si>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</si>
  <si>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</si>
  <si>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</si>
  <si>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</si>
  <si>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</si>
  <si>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</si>
  <si>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</si>
  <si>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</si>
  <si>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</si>
  <si>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</si>
  <si>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</si>
  <si>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</si>
  <si>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</si>
  <si>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</si>
  <si>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</si>
  <si>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</si>
  <si>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</si>
  <si>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</si>
  <si>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</si>
  <si>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</si>
  <si>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</si>
  <si>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</si>
  <si>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</si>
  <si>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</si>
  <si>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</si>
  <si>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</si>
  <si>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</si>
  <si>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</si>
  <si>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</si>
  <si>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</si>
  <si>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</si>
  <si>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</si>
  <si>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</si>
  <si>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</si>
  <si>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</si>
  <si>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</si>
  <si>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</si>
  <si>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</si>
  <si>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</si>
  <si>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</si>
  <si>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</si>
  <si>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</si>
  <si>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</si>
  <si>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</si>
  <si>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</si>
  <si>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</si>
  <si>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</si>
  <si>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</si>
  <si>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</si>
  <si>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</si>
  <si>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</si>
  <si>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</si>
  <si>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</si>
  <si>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</si>
  <si>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</si>
  <si>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</si>
  <si>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</si>
  <si>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</si>
  <si>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</si>
  <si>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</si>
  <si>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</si>
  <si>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</si>
  <si>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</si>
  <si>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</si>
  <si>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</si>
  <si>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</si>
  <si>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</si>
  <si>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</si>
  <si>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</si>
  <si>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</si>
  <si>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</si>
  <si>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</si>
  <si>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</si>
  <si>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</si>
  <si>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</si>
  <si>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</si>
  <si>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</si>
  <si>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</si>
  <si>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</si>
  <si>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</si>
  <si>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</si>
  <si>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</si>
  <si>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</si>
  <si>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</si>
  <si>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</si>
  <si>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</si>
  <si>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</si>
  <si>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</si>
  <si>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</si>
  <si>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</si>
  <si>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</si>
  <si>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</si>
  <si>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</si>
  <si>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</si>
  <si>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</si>
  <si>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</si>
  <si>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</si>
  <si>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</si>
  <si>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</si>
  <si>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</si>
  <si>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</si>
  <si>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</si>
  <si>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</si>
  <si>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</si>
  <si>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</si>
  <si>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</si>
  <si>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</si>
  <si>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</si>
  <si>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</si>
  <si>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</si>
  <si>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</si>
  <si>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</si>
  <si>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</si>
  <si>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</si>
  <si>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</si>
  <si>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</si>
  <si>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</si>
  <si>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</si>
  <si>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</si>
  <si>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</si>
  <si>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</si>
  <si>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</si>
  <si>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</si>
  <si>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</si>
  <si>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</si>
  <si>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</si>
  <si>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</si>
  <si>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</si>
  <si>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</si>
  <si>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</si>
  <si>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</si>
  <si>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</si>
  <si>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</si>
  <si>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</si>
  <si>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</si>
  <si>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</si>
  <si>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</si>
  <si>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</si>
  <si>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</si>
  <si>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</si>
  <si>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</si>
  <si>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</si>
  <si>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</si>
  <si>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</si>
  <si>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</si>
  <si>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</si>
  <si>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</si>
  <si>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</si>
  <si>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</si>
  <si>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</si>
  <si>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</si>
  <si>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</si>
  <si>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</si>
  <si>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</si>
  <si>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</si>
  <si>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</si>
  <si>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</si>
  <si>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</si>
  <si>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</si>
  <si>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</si>
  <si>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</si>
  <si>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</si>
  <si>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</si>
  <si>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</si>
  <si>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</si>
  <si>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</si>
  <si>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</si>
  <si>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</si>
  <si>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</si>
  <si>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</si>
  <si>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</si>
  <si>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</si>
  <si>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</si>
  <si>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</si>
  <si>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</si>
  <si>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</si>
  <si>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</si>
  <si>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</si>
  <si>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</si>
  <si>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</si>
  <si>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</si>
  <si>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</si>
  <si>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</si>
  <si>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</si>
  <si>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</si>
  <si>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</si>
  <si>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</si>
  <si>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</si>
  <si>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</si>
  <si>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</si>
  <si>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</si>
  <si>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</si>
  <si>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</si>
  <si>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</si>
  <si>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</si>
  <si>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</si>
  <si>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</si>
  <si>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</si>
  <si>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</si>
  <si>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</si>
  <si>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</si>
  <si>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</si>
  <si>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</si>
  <si>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</si>
  <si>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</si>
  <si>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</si>
  <si>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</si>
  <si>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</si>
  <si>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</si>
  <si>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</si>
  <si>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</si>
  <si>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</si>
  <si>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</si>
  <si>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</si>
  <si>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</si>
  <si>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</si>
  <si>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</si>
  <si>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</si>
  <si>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</si>
  <si>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</si>
  <si>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</si>
  <si>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</si>
  <si>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</si>
  <si>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</si>
  <si>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</si>
  <si>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</si>
  <si>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</si>
  <si>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</si>
  <si>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</si>
  <si>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</si>
  <si>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</si>
  <si>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</si>
  <si>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</si>
  <si>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</si>
  <si>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</si>
  <si>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</si>
  <si>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</si>
  <si>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</si>
  <si>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</si>
  <si>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</si>
  <si>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</si>
  <si>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</si>
  <si>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</si>
  <si>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</si>
  <si>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</si>
  <si>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</si>
  <si>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</si>
  <si>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</si>
  <si>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</si>
  <si>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</si>
  <si>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</si>
  <si>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</si>
  <si>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</si>
  <si>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</si>
  <si>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</si>
  <si>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</si>
  <si>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</si>
  <si>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</si>
  <si>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</si>
  <si>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</si>
  <si>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</si>
  <si>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</si>
  <si>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</si>
  <si>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</si>
  <si>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</si>
  <si>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</si>
  <si>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</si>
  <si>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</si>
  <si>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</si>
  <si>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</si>
  <si>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</si>
  <si>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</si>
  <si>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</si>
  <si>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</si>
  <si>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</si>
  <si>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</si>
  <si>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</si>
  <si>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</si>
  <si>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</si>
  <si>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</si>
  <si>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</si>
  <si>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</si>
  <si>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</si>
  <si>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</si>
  <si>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</si>
  <si>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</si>
  <si>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</si>
  <si>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</si>
  <si>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</si>
  <si>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</si>
  <si>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</si>
  <si>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</si>
  <si>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</si>
  <si>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</si>
  <si>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</si>
  <si>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</si>
  <si>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</si>
  <si>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</si>
  <si>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</si>
  <si>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</si>
  <si>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</si>
  <si>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</si>
  <si>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</si>
  <si>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</si>
  <si>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</si>
  <si>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</si>
  <si>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</si>
  <si>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</si>
  <si>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</si>
  <si>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</si>
  <si>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</si>
  <si>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</si>
  <si>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</si>
  <si>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</si>
  <si>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</si>
  <si>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</si>
  <si>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</si>
  <si>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</si>
  <si>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</si>
  <si>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</si>
  <si>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</si>
  <si>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</si>
  <si>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</si>
  <si>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</si>
  <si>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</si>
  <si>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</si>
  <si>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</si>
  <si>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</si>
  <si>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</si>
  <si>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</si>
  <si>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</si>
  <si>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</si>
  <si>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</si>
  <si>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</si>
  <si>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</si>
  <si>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</si>
  <si>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</si>
  <si>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</si>
  <si>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</si>
  <si>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</si>
  <si>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</si>
  <si>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</si>
  <si>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</si>
  <si>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</si>
  <si>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</si>
  <si>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</si>
  <si>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</si>
  <si>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</si>
  <si>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</si>
  <si>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</si>
  <si>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</si>
  <si>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</si>
  <si>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</si>
  <si>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</si>
  <si>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</si>
  <si>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</si>
  <si>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</si>
  <si>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</si>
  <si>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</si>
  <si>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</si>
  <si>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</si>
  <si>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</si>
  <si>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</si>
  <si>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</si>
  <si>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</si>
  <si>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</si>
  <si>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</si>
  <si>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</si>
  <si>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</si>
  <si>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</si>
  <si>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</si>
  <si>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</si>
  <si>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</si>
  <si>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</si>
  <si>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</si>
  <si>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</si>
  <si>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</si>
  <si>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</si>
  <si>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</si>
  <si>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</si>
  <si>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</si>
  <si>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</si>
  <si>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</si>
  <si>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</si>
  <si>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</si>
  <si>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</si>
  <si>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</si>
  <si>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</si>
  <si>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</si>
  <si>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</si>
  <si>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</si>
  <si>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</si>
  <si>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</si>
  <si>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</si>
  <si>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</si>
  <si>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</si>
  <si>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</si>
  <si>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</si>
  <si>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</si>
  <si>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</si>
  <si>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</si>
  <si>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</si>
  <si>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</si>
  <si>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</si>
  <si>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</si>
  <si>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</si>
  <si>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</si>
  <si>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</si>
  <si>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</si>
  <si>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</si>
  <si>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</si>
  <si>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</si>
  <si>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</si>
  <si>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</si>
  <si>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</si>
  <si>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</si>
  <si>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</si>
  <si>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</si>
  <si>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</si>
  <si>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</si>
  <si>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</si>
  <si>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</si>
  <si>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</si>
  <si>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</si>
  <si>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</si>
  <si>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</si>
  <si>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</si>
  <si>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</si>
  <si>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</si>
  <si>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</si>
  <si>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</si>
  <si>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</si>
  <si>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</si>
  <si>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</si>
  <si>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</si>
  <si>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</si>
  <si>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</si>
  <si>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</si>
  <si>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</si>
  <si>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</si>
  <si>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</si>
  <si>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</si>
  <si>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</si>
  <si>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</si>
  <si>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</si>
  <si>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</si>
  <si>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</si>
  <si>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</si>
  <si>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</si>
  <si>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</si>
  <si>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</si>
  <si>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</si>
  <si>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</si>
  <si>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</si>
  <si>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</si>
  <si>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</si>
  <si>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</si>
  <si>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</si>
  <si>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</si>
  <si>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</si>
  <si>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</si>
  <si>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</si>
  <si>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</si>
  <si>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</si>
  <si>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</si>
  <si>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</si>
  <si>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</si>
  <si>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</si>
  <si>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</si>
  <si>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</si>
  <si>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</si>
  <si>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</si>
  <si>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</si>
  <si>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</si>
  <si>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</si>
  <si>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</si>
  <si>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</si>
  <si>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</si>
  <si>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</si>
  <si>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</si>
  <si>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</si>
  <si>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</si>
  <si>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</si>
  <si>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</si>
  <si>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</si>
  <si>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</si>
  <si>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</si>
  <si>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</si>
  <si>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</si>
  <si>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</si>
  <si>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</si>
  <si>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</si>
  <si>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</si>
  <si>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</si>
  <si>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</si>
  <si>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</si>
  <si>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</si>
  <si>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</si>
  <si>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</si>
  <si>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</si>
  <si>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</si>
  <si>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</si>
  <si>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</si>
  <si>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</si>
  <si>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</si>
  <si>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</si>
  <si>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</si>
  <si>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</si>
  <si>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</si>
  <si>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</si>
  <si>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</si>
  <si>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</si>
  <si>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</si>
  <si>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</si>
  <si>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</si>
  <si>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</si>
  <si>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</si>
  <si>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</si>
  <si>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</si>
  <si>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</si>
  <si>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</si>
  <si>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</si>
  <si>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</si>
  <si>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</si>
  <si>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</si>
  <si>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</si>
  <si>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</si>
  <si>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</si>
  <si>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</si>
  <si>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</si>
  <si>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</si>
  <si>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</si>
  <si>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</si>
  <si>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</si>
  <si>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</si>
  <si>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</si>
  <si>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</si>
  <si>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</si>
  <si>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</si>
  <si>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</si>
  <si>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</si>
  <si>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</si>
  <si>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</si>
  <si>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</si>
  <si>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</si>
  <si>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</si>
  <si>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</si>
  <si>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</si>
  <si>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</si>
  <si>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</si>
  <si>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</si>
  <si>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</si>
  <si>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</si>
  <si>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</si>
  <si>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</si>
  <si>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</si>
  <si>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</si>
  <si>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</si>
  <si>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</si>
  <si>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</si>
  <si>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</si>
  <si>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</si>
  <si>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</si>
  <si>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</si>
  <si>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</si>
  <si>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</si>
  <si>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</si>
  <si>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</si>
  <si>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</si>
  <si>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</si>
  <si>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</si>
  <si>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</si>
  <si>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</si>
  <si>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</si>
  <si>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</si>
  <si>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</si>
  <si>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</si>
  <si>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</si>
  <si>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</si>
  <si>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</si>
  <si>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</si>
  <si>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</si>
  <si>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</si>
  <si>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</si>
  <si>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</si>
  <si>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</si>
  <si>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</si>
  <si>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</si>
  <si>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</si>
  <si>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</si>
  <si>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</si>
  <si>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</si>
  <si>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</si>
  <si>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</si>
  <si>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</si>
  <si>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</si>
  <si>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</si>
  <si>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</si>
  <si>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</si>
  <si>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</si>
  <si>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</si>
  <si>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</si>
  <si>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</si>
  <si>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</si>
  <si>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</si>
  <si>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</si>
  <si>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</si>
  <si>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</si>
  <si>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</si>
  <si>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</si>
  <si>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</si>
  <si>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</si>
  <si>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</si>
  <si>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</si>
  <si>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</si>
  <si>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</si>
  <si>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</si>
  <si>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</si>
  <si>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</si>
  <si>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</si>
  <si>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</si>
  <si>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</si>
  <si>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</si>
  <si>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</si>
  <si>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</si>
  <si>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</si>
  <si>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</si>
  <si>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</si>
  <si>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</si>
  <si>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</si>
  <si>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</si>
  <si>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</si>
  <si>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</si>
  <si>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</si>
  <si>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</si>
  <si>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</si>
  <si>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</si>
  <si>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</si>
  <si>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</si>
  <si>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</si>
  <si>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</si>
  <si>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</si>
  <si>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</si>
  <si>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</si>
  <si>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</si>
  <si>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</si>
  <si>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</si>
  <si>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</si>
  <si>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</si>
  <si>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</si>
  <si>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</si>
  <si>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</si>
  <si>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</si>
  <si>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</si>
  <si>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</si>
  <si>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</si>
  <si>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</si>
  <si>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</si>
  <si>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</si>
  <si>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</si>
  <si>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</si>
  <si>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</si>
  <si>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</si>
  <si>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</si>
  <si>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</si>
  <si>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</si>
  <si>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</si>
  <si>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</si>
  <si>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</si>
  <si>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</si>
  <si>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</si>
  <si>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</si>
  <si>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</si>
  <si>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</si>
  <si>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</si>
  <si>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</si>
  <si>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</si>
  <si>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</si>
  <si>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</si>
  <si>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</si>
  <si>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</si>
  <si>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</si>
  <si>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</si>
  <si>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</si>
  <si>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</si>
  <si>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</si>
  <si>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</si>
  <si>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</si>
  <si>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</si>
  <si>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</si>
  <si>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</si>
  <si>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</si>
  <si>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</si>
  <si>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</si>
  <si>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</si>
  <si>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</si>
  <si>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</si>
  <si>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</si>
  <si>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</si>
  <si>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</si>
  <si>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</si>
  <si>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</si>
  <si>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</si>
  <si>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</si>
  <si>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</si>
  <si>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</si>
  <si>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</si>
  <si>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</si>
  <si>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</si>
  <si>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</si>
  <si>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</si>
  <si>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</si>
  <si>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</si>
  <si>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</si>
  <si>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</si>
  <si>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</si>
  <si>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</si>
  <si>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</si>
  <si>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</si>
  <si>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</si>
  <si>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</si>
  <si>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</si>
  <si>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</si>
  <si>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</si>
  <si>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</si>
  <si>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</si>
  <si>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</si>
  <si>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</si>
  <si>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</si>
  <si>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</si>
  <si>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</si>
  <si>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</si>
  <si>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</si>
  <si>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</si>
  <si>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</si>
  <si>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</si>
  <si>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</si>
  <si>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</si>
  <si>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</si>
  <si>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</si>
  <si>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</si>
  <si>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</si>
  <si>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</si>
  <si>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</si>
  <si>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</si>
  <si>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</si>
  <si>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</si>
  <si>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</si>
  <si>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</si>
  <si>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</si>
  <si>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</si>
  <si>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</si>
  <si>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</si>
  <si>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</si>
  <si>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</si>
  <si>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</si>
  <si>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</si>
  <si>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</si>
  <si>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</si>
  <si>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</si>
  <si>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</si>
  <si>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</si>
  <si>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</si>
  <si>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</si>
  <si>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</si>
  <si>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</si>
  <si>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</si>
  <si>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</si>
  <si>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</si>
  <si>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</si>
  <si>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</si>
  <si>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</si>
  <si>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</si>
  <si>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</si>
  <si>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</si>
  <si>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</si>
  <si>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</si>
  <si>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</si>
  <si>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</si>
  <si>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</si>
  <si>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</si>
  <si>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</si>
  <si>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</si>
  <si>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</si>
  <si>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</si>
  <si>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</si>
  <si>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</si>
  <si>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</si>
  <si>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</si>
  <si>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</si>
  <si>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</si>
  <si>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</si>
  <si>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</si>
  <si>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</si>
  <si>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</si>
  <si>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</si>
  <si>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</si>
  <si>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</si>
  <si>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</si>
  <si>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</si>
  <si>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</si>
  <si>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</si>
  <si>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</si>
  <si>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</si>
  <si>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</si>
  <si>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</si>
  <si>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</si>
  <si>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</si>
  <si>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</si>
  <si>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</si>
  <si>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</si>
  <si>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</si>
  <si>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</si>
  <si>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</si>
  <si>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</si>
  <si>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</si>
  <si>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</si>
  <si>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</si>
  <si>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</si>
  <si>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</si>
  <si>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</si>
  <si>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</si>
  <si>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</si>
  <si>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</si>
  <si>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</si>
  <si>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</si>
  <si>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</si>
  <si>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</si>
  <si>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</si>
  <si>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</si>
  <si>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</si>
  <si>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</si>
  <si>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</si>
  <si>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</si>
  <si>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</si>
  <si>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</si>
  <si>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</si>
  <si>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</si>
  <si>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</si>
  <si>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</si>
  <si>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</si>
  <si>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</si>
  <si>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</si>
  <si>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</si>
  <si>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</si>
  <si>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</si>
  <si>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</si>
  <si>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</si>
  <si>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</si>
  <si>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</si>
  <si>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</si>
  <si>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</si>
  <si>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</si>
  <si>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</si>
  <si>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</si>
  <si>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</si>
  <si>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</si>
  <si>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</si>
  <si>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</si>
  <si>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</si>
  <si>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</si>
  <si>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</si>
  <si>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</si>
  <si>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</si>
  <si>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</si>
  <si>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</si>
  <si>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</si>
  <si>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</si>
  <si>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</si>
  <si>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</si>
  <si>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</si>
  <si>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</si>
  <si>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</si>
  <si>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</si>
  <si>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</si>
  <si>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</si>
  <si>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</si>
  <si>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</si>
  <si>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</si>
  <si>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</si>
  <si>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</si>
  <si>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</si>
  <si>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</si>
  <si>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</si>
  <si>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</si>
  <si>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</si>
  <si>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</si>
  <si>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</si>
  <si>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</si>
  <si>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</si>
  <si>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</si>
  <si>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</si>
  <si>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</si>
  <si>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</si>
  <si>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</si>
  <si>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</si>
  <si>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</si>
  <si>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</si>
  <si>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</si>
  <si>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</si>
  <si>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</si>
  <si>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</si>
  <si>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</si>
  <si>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</si>
  <si>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</si>
  <si>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</si>
  <si>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</si>
  <si>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</si>
  <si>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</si>
  <si>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</si>
  <si>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</si>
  <si>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</si>
  <si>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</si>
  <si>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</si>
  <si>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</si>
  <si>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</si>
  <si>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</si>
  <si>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</si>
  <si>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</si>
  <si>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</si>
  <si>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</si>
  <si>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</si>
  <si>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</si>
  <si>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</si>
  <si>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</si>
  <si>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</si>
  <si>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</si>
  <si>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</si>
  <si>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</si>
  <si>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</si>
  <si>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</si>
  <si>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</si>
  <si>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</si>
  <si>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</si>
  <si>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</si>
  <si>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</si>
  <si>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</si>
  <si>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</si>
  <si>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</si>
  <si>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</si>
  <si>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</si>
  <si>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</si>
  <si>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</si>
  <si>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</si>
  <si>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</si>
  <si>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</si>
  <si>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</si>
  <si>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</si>
  <si>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</si>
  <si>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</si>
  <si>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</si>
  <si>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</si>
  <si>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</si>
  <si>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</si>
  <si>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</si>
  <si>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</si>
  <si>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</si>
  <si>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</si>
  <si>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</si>
  <si>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</si>
  <si>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</si>
  <si>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</si>
  <si>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</si>
  <si>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</si>
  <si>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</si>
  <si>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</si>
  <si>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</si>
  <si>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</si>
  <si>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</si>
  <si>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</si>
  <si>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</si>
  <si>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</si>
  <si>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</si>
  <si>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</si>
  <si>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</si>
  <si>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</si>
  <si>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</si>
  <si>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</si>
  <si>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</si>
  <si>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</si>
  <si>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</si>
  <si>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</si>
  <si>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</si>
  <si>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</si>
  <si>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</si>
  <si>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</si>
  <si>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</si>
  <si>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</si>
  <si>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</si>
  <si>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</si>
  <si>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</si>
  <si>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</si>
  <si>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</si>
  <si>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</si>
  <si>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</si>
  <si>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</si>
  <si>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</si>
  <si>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</si>
  <si>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</si>
  <si>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</si>
  <si>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</si>
  <si>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</si>
  <si>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</si>
  <si>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</si>
  <si>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</si>
  <si>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</si>
  <si>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</si>
  <si>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</si>
  <si>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</si>
  <si>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</si>
  <si>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</si>
  <si>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</si>
  <si>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</si>
  <si>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</si>
  <si>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</si>
  <si>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</si>
  <si>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</si>
  <si>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</si>
  <si>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</si>
  <si>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</si>
  <si>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</si>
  <si>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</si>
  <si>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</si>
  <si>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</si>
  <si>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</si>
  <si>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</si>
  <si>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</si>
  <si>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</si>
  <si>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</si>
  <si>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</si>
  <si>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</si>
  <si>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</si>
  <si>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</si>
  <si>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</si>
  <si>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</si>
  <si>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</si>
  <si>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</si>
  <si>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</si>
  <si>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</si>
  <si>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</si>
  <si>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</si>
  <si>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</si>
  <si>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</si>
  <si>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</si>
  <si>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</si>
  <si>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</si>
  <si>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</si>
  <si>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</si>
  <si>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</si>
  <si>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</si>
  <si>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</si>
  <si>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</si>
  <si>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</si>
  <si>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</si>
  <si>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</si>
  <si>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</si>
  <si>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</si>
  <si>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</si>
  <si>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</si>
  <si>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</si>
  <si>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</si>
  <si>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</si>
  <si>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</si>
  <si>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</si>
  <si>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</si>
  <si>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</si>
  <si>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</si>
  <si>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</si>
  <si>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</si>
  <si>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</si>
  <si>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</si>
  <si>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</si>
  <si>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</si>
  <si>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</si>
  <si>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</si>
  <si>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</si>
  <si>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</si>
  <si>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</si>
  <si>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</si>
  <si>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</si>
  <si>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</si>
  <si>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</si>
  <si>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</si>
  <si>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</si>
  <si>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</si>
  <si>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</si>
  <si>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</si>
  <si>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</si>
  <si>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</si>
  <si>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</si>
  <si>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</si>
  <si>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</si>
  <si>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</si>
  <si>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</si>
  <si>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</si>
  <si>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</si>
  <si>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</si>
  <si>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</si>
  <si>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</si>
  <si>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</si>
  <si>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</si>
  <si>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</si>
  <si>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</si>
  <si>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</si>
  <si>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</si>
  <si>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</si>
  <si>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</si>
  <si>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</si>
  <si>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</si>
  <si>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</si>
  <si>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</si>
  <si>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</si>
  <si>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</si>
  <si>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</si>
  <si>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</si>
  <si>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</si>
  <si>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</si>
  <si>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</si>
  <si>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</si>
  <si>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</si>
  <si>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</si>
  <si>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</si>
  <si>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</si>
  <si>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</si>
  <si>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</si>
  <si>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</si>
  <si>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</si>
  <si>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</si>
  <si>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</si>
  <si>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</si>
  <si>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</si>
  <si>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</si>
  <si>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</si>
  <si>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</si>
  <si>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</si>
  <si>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</si>
  <si>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</si>
  <si>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</si>
  <si>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</si>
  <si>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</si>
  <si>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</si>
  <si>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</si>
  <si>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</si>
  <si>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</si>
  <si>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</si>
  <si>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</si>
  <si>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</si>
  <si>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</si>
  <si>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</si>
  <si>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</si>
  <si>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</si>
  <si>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</si>
  <si>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</si>
  <si>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</si>
  <si>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</si>
  <si>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</si>
  <si>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</si>
  <si>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</si>
  <si>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</si>
  <si>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</si>
  <si>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</si>
  <si>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</si>
  <si>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</si>
  <si>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</si>
  <si>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</si>
  <si>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</si>
  <si>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</si>
  <si>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</si>
  <si>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</si>
  <si>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</si>
  <si>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</si>
  <si>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</si>
  <si>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</si>
  <si>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</si>
  <si>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</si>
  <si>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</si>
  <si>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</si>
  <si>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</si>
  <si>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</si>
  <si>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</si>
  <si>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</si>
  <si>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</si>
  <si>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</si>
  <si>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</si>
  <si>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</si>
  <si>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</si>
  <si>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</si>
  <si>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</si>
  <si>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</si>
  <si>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</si>
  <si>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</si>
  <si>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</si>
  <si>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</si>
  <si>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</si>
  <si>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</si>
  <si>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</si>
  <si>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</si>
  <si>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</si>
  <si>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</si>
  <si>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</si>
  <si>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</si>
  <si>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</si>
  <si>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</si>
  <si>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</si>
  <si>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</si>
  <si>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</si>
  <si>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</si>
  <si>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</si>
  <si>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</si>
  <si>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</si>
  <si>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</si>
  <si>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</si>
  <si>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</si>
  <si>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</si>
  <si>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</si>
  <si>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</si>
  <si>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</si>
  <si>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</si>
  <si>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</si>
  <si>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</si>
  <si>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</si>
  <si>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</si>
  <si>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</si>
  <si>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</si>
  <si>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</si>
  <si>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</si>
  <si>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</si>
  <si>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</si>
  <si>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</si>
  <si>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</si>
  <si>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</si>
  <si>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</si>
  <si>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</si>
  <si>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</si>
  <si>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</si>
  <si>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</si>
  <si>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</si>
  <si>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</si>
  <si>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</si>
  <si>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</si>
  <si>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</si>
  <si>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</si>
  <si>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</si>
  <si>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</si>
  <si>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</si>
  <si>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</si>
  <si>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</si>
  <si>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</si>
  <si>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</si>
  <si>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</si>
  <si>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</si>
  <si>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</si>
  <si>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</si>
  <si>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</si>
  <si>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</si>
  <si>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</si>
  <si>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</si>
  <si>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</si>
  <si>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</si>
  <si>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</si>
  <si>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</si>
  <si>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</si>
  <si>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</si>
  <si>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</si>
  <si>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</si>
  <si>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</si>
  <si>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</si>
  <si>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</si>
  <si>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</si>
  <si>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</si>
  <si>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</si>
  <si>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</si>
  <si>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</si>
  <si>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</si>
  <si>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</si>
  <si>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</si>
  <si>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</si>
  <si>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</si>
  <si>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</si>
  <si>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</si>
  <si>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</si>
  <si>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</si>
  <si>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</si>
  <si>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</si>
  <si>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</si>
  <si>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</si>
  <si>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</si>
  <si>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</si>
  <si>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</si>
  <si>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</si>
  <si>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</si>
  <si>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</si>
  <si>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</si>
  <si>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</si>
  <si>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</si>
  <si>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</si>
  <si>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</si>
  <si>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</si>
  <si>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</si>
  <si>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</si>
  <si>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</si>
  <si>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</si>
  <si>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</si>
  <si>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</si>
  <si>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</si>
  <si>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</si>
  <si>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</si>
  <si>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</si>
  <si>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</si>
  <si>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</si>
  <si>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</si>
  <si>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</si>
  <si>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</si>
  <si>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</si>
  <si>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</si>
  <si>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</si>
  <si>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</si>
  <si>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</si>
  <si>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</si>
  <si>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</si>
  <si>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</si>
  <si>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</si>
  <si>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</si>
  <si>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</si>
  <si>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</si>
  <si>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</si>
  <si>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</si>
  <si>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</si>
  <si>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</si>
  <si>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</si>
  <si>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</si>
  <si>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</si>
  <si>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</si>
  <si>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</si>
  <si>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</si>
  <si>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</si>
  <si>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</si>
  <si>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</si>
  <si>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</si>
  <si>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</si>
  <si>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</si>
  <si>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</si>
  <si>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</si>
  <si>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</si>
  <si>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</si>
  <si>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</si>
  <si>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</si>
  <si>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</si>
  <si>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</si>
  <si>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</si>
  <si>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</si>
  <si>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</si>
  <si>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</si>
  <si>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</si>
  <si>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</si>
  <si>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</si>
  <si>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</si>
  <si>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</si>
  <si>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</si>
  <si>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</si>
  <si>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</si>
  <si>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</si>
  <si>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</si>
  <si>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</si>
  <si>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</si>
  <si>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</si>
  <si>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</si>
  <si>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</si>
  <si>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</si>
  <si>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</si>
  <si>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</si>
  <si>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</si>
  <si>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</si>
  <si>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</si>
  <si>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</si>
  <si>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</si>
  <si>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</si>
  <si>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</si>
  <si>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</si>
  <si>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</si>
  <si>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</si>
  <si>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</si>
  <si>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</si>
  <si>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</si>
  <si>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</si>
  <si>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</si>
  <si>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</si>
  <si>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</si>
  <si>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</si>
  <si>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</si>
  <si>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</si>
  <si>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</si>
  <si>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</si>
  <si>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</si>
  <si>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</si>
  <si>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</si>
  <si>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</si>
  <si>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</si>
  <si>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</si>
  <si>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</si>
  <si>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</si>
  <si>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</si>
  <si>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</si>
  <si>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</si>
  <si>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</si>
  <si>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</si>
  <si>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</si>
  <si>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</si>
  <si>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</si>
  <si>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</si>
  <si>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</si>
  <si>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</si>
  <si>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</si>
  <si>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</si>
  <si>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</si>
  <si>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</si>
  <si>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</si>
  <si>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</si>
  <si>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</si>
  <si>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</si>
  <si>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</si>
  <si>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</si>
  <si>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</si>
  <si>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</si>
  <si>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</si>
  <si>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</si>
  <si>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</si>
  <si>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</si>
  <si>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</si>
  <si>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</si>
  <si>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</si>
  <si>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</si>
  <si>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</si>
  <si>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</si>
  <si>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</si>
  <si>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</si>
  <si>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</si>
  <si>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</si>
  <si>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</si>
  <si>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</si>
  <si>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</si>
  <si>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</si>
  <si>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</si>
  <si>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</si>
  <si>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</si>
  <si>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</si>
  <si>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</si>
  <si>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</si>
  <si>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</si>
  <si>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</si>
  <si>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</si>
  <si>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</si>
  <si>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</si>
  <si>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</si>
  <si>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</si>
  <si>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</si>
  <si>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</si>
  <si>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</si>
  <si>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</si>
  <si>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</si>
  <si>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</si>
  <si>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</si>
  <si>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</si>
  <si>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</si>
  <si>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</si>
  <si>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</si>
  <si>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</si>
  <si>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</si>
  <si>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</si>
  <si>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</si>
  <si>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</si>
  <si>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</si>
  <si>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</si>
  <si>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</si>
  <si>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</si>
  <si>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</si>
  <si>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</si>
  <si>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</si>
  <si>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</si>
  <si>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</si>
  <si>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</si>
  <si>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</si>
  <si>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</si>
  <si>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</si>
  <si>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</si>
  <si>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</si>
  <si>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</si>
  <si>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</si>
  <si>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</si>
  <si>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</si>
  <si>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</si>
  <si>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</si>
  <si>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</si>
  <si>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</si>
  <si>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</si>
  <si>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</si>
  <si>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</si>
  <si>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</si>
  <si>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</si>
  <si>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</si>
  <si>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</si>
  <si>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</si>
  <si>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</si>
  <si>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</si>
  <si>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</si>
  <si>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</si>
  <si>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</si>
  <si>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</si>
  <si>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</si>
  <si>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</si>
  <si>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</si>
  <si>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</si>
  <si>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</si>
  <si>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</si>
  <si>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</si>
  <si>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</si>
  <si>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</si>
  <si>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</si>
  <si>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</si>
  <si>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</si>
  <si>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</si>
  <si>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</si>
  <si>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</si>
  <si>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</si>
  <si>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</si>
  <si>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</si>
  <si>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</si>
  <si>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</si>
  <si>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</si>
  <si>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</si>
  <si>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</si>
  <si>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</si>
  <si>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</si>
  <si>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</si>
  <si>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</si>
  <si>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</si>
  <si>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</si>
  <si>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</si>
  <si>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</si>
  <si>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</si>
  <si>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</si>
  <si>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</si>
  <si>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</si>
  <si>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</si>
  <si>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</si>
  <si>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</si>
  <si>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</si>
  <si>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</si>
  <si>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</si>
  <si>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</si>
  <si>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</si>
  <si>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</si>
  <si>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</si>
  <si>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</si>
  <si>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</si>
  <si>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</si>
  <si>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</si>
  <si>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</si>
  <si>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</si>
  <si>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</si>
  <si>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</si>
  <si>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</si>
  <si>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</si>
  <si>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</si>
  <si>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</si>
  <si>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</si>
  <si>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</si>
  <si>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</si>
  <si>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</si>
  <si>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</si>
  <si>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</si>
  <si>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</si>
  <si>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</si>
  <si>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</si>
  <si>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</si>
  <si>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</si>
  <si>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</si>
  <si>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</si>
  <si>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</si>
  <si>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</si>
  <si>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</si>
  <si>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</si>
  <si>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</si>
  <si>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</si>
  <si>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</si>
  <si>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</si>
  <si>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</si>
  <si>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</si>
  <si>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</si>
  <si>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</si>
  <si>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</si>
  <si>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</si>
  <si>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</si>
  <si>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</si>
  <si>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</si>
  <si>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</si>
  <si>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</si>
  <si>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</si>
  <si>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</si>
  <si>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</si>
  <si>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</si>
  <si>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</si>
  <si>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</si>
  <si>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</si>
  <si>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</si>
  <si>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</si>
  <si>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</si>
  <si>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</si>
  <si>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</si>
  <si>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</si>
  <si>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</si>
  <si>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</si>
  <si>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</si>
  <si>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</si>
  <si>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</si>
  <si>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</si>
  <si>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</si>
  <si>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</si>
  <si>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</si>
  <si>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</si>
  <si>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</si>
  <si>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</si>
  <si>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</si>
  <si>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</si>
  <si>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</si>
  <si>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</si>
  <si>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</si>
  <si>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</si>
  <si>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</si>
  <si>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</si>
  <si>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</si>
  <si>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</si>
  <si>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</si>
  <si>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</si>
  <si>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</si>
  <si>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</si>
  <si>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</si>
  <si>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</si>
  <si>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</si>
  <si>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</si>
  <si>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</si>
  <si>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</si>
  <si>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</si>
  <si>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</si>
  <si>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</si>
  <si>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</si>
  <si>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</si>
  <si>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</si>
  <si>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</si>
  <si>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</si>
  <si>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</si>
  <si>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</si>
  <si>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</si>
  <si>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</si>
  <si>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</si>
  <si>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</si>
  <si>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</si>
  <si>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</si>
  <si>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</si>
  <si>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</si>
  <si>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</si>
  <si>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</si>
  <si>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</si>
  <si>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</si>
  <si>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</si>
  <si>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</si>
  <si>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</si>
  <si>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</si>
  <si>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</si>
  <si>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</si>
  <si>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</si>
  <si>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</si>
  <si>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</si>
  <si>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</si>
  <si>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</si>
  <si>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</si>
  <si>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</si>
  <si>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</si>
  <si>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</si>
  <si>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</si>
  <si>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</si>
  <si>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</si>
  <si>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</si>
  <si>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</si>
  <si>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</si>
  <si>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</si>
  <si>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</si>
  <si>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</si>
  <si>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</si>
  <si>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</si>
  <si>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</si>
  <si>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</si>
  <si>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</si>
  <si>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</si>
  <si>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</si>
  <si>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</si>
  <si>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</si>
  <si>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</si>
  <si>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</si>
  <si>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</si>
  <si>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</si>
  <si>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</si>
  <si>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</si>
  <si>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</si>
  <si>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</si>
  <si>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</si>
  <si>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</si>
  <si>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</si>
  <si>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</si>
  <si>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</si>
  <si>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</si>
  <si>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</si>
  <si>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</si>
  <si>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</si>
  <si>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</si>
  <si>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</si>
  <si>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</si>
  <si>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</si>
  <si>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</si>
  <si>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</si>
  <si>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</si>
  <si>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</si>
  <si>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</si>
  <si>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</si>
  <si>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</si>
  <si>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</si>
  <si>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</si>
  <si>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</si>
  <si>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</si>
  <si>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</si>
  <si>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</si>
  <si>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</si>
  <si>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</si>
  <si>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</si>
  <si>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</si>
  <si>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</si>
  <si>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</si>
  <si>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</si>
  <si>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</si>
  <si>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</si>
  <si>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</si>
  <si>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</si>
  <si>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</si>
  <si>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</si>
  <si>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</si>
  <si>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</si>
  <si>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</si>
  <si>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</si>
  <si>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</si>
  <si>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</si>
  <si>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</si>
  <si>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</si>
  <si>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</si>
  <si>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</si>
  <si>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</si>
  <si>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</si>
  <si>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</si>
  <si>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</si>
  <si>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</si>
  <si>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</si>
  <si>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</si>
  <si>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</si>
  <si>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</si>
  <si>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</si>
  <si>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</si>
  <si>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</si>
  <si>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</si>
  <si>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</si>
  <si>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</si>
  <si>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</si>
  <si>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</si>
  <si>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</si>
  <si>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</si>
  <si>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</si>
  <si>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</si>
  <si>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</si>
  <si>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</si>
  <si>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</si>
  <si>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</si>
  <si>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</si>
  <si>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</si>
  <si>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</si>
  <si>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</si>
  <si>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</si>
  <si>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</si>
  <si>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</si>
  <si>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</si>
  <si>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</si>
  <si>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</si>
  <si>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</si>
  <si>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</si>
  <si>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</si>
  <si>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</si>
  <si>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</si>
  <si>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</si>
  <si>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</si>
  <si>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</si>
  <si>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</si>
  <si>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</si>
  <si>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</si>
  <si>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</si>
  <si>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</si>
  <si>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</si>
  <si>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</si>
  <si>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</si>
  <si>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</si>
  <si>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</si>
  <si>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</si>
  <si>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</si>
  <si>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</si>
  <si>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</si>
  <si>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</si>
  <si>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</si>
  <si>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</si>
  <si>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</si>
  <si>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</si>
  <si>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</si>
  <si>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</si>
  <si>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</si>
  <si>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</si>
  <si>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</si>
  <si>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</si>
  <si>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</si>
  <si>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</si>
  <si>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</si>
  <si>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</si>
  <si>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</si>
  <si>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</si>
  <si>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</si>
  <si>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</si>
  <si>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</si>
  <si>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</si>
  <si>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</si>
  <si>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</si>
  <si>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</si>
  <si>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</si>
  <si>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</si>
  <si>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</si>
  <si>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</si>
  <si>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</si>
  <si>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</si>
  <si>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</si>
  <si>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</si>
  <si>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</si>
  <si>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</si>
  <si>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</si>
  <si>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</si>
  <si>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</si>
  <si>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</si>
  <si>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</si>
  <si>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</si>
  <si>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</si>
  <si>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</si>
  <si>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</si>
  <si>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</si>
  <si>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</si>
  <si>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</si>
  <si>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</si>
  <si>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</si>
  <si>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</si>
  <si>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</si>
  <si>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</si>
  <si>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</si>
  <si>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</si>
  <si>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</si>
  <si>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</si>
  <si>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</si>
  <si>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</si>
  <si>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</si>
  <si>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</si>
  <si>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</si>
  <si>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</si>
  <si>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</si>
  <si>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</si>
  <si>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</si>
  <si>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</si>
  <si>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</si>
  <si>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</si>
  <si>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</si>
  <si>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</si>
  <si>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</si>
  <si>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</si>
  <si>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</si>
  <si>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</si>
  <si>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</si>
  <si>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</si>
  <si>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</si>
  <si>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</si>
  <si>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</si>
  <si>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</si>
  <si>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</si>
  <si>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</si>
  <si>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</si>
  <si>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</si>
  <si>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</si>
  <si>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</si>
  <si>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</si>
  <si>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</si>
  <si>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</si>
  <si>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</si>
  <si>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</si>
  <si>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</si>
  <si>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</si>
  <si>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</si>
  <si>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</si>
  <si>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</si>
  <si>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</si>
  <si>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</si>
  <si>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</si>
  <si>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</si>
  <si>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</si>
  <si>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</si>
  <si>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</si>
  <si>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</si>
  <si>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</si>
  <si>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</si>
  <si>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</si>
  <si>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</si>
  <si>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</si>
  <si>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</si>
  <si>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</si>
  <si>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</si>
  <si>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</si>
  <si>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</si>
  <si>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</si>
  <si>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</si>
  <si>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</si>
  <si>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</si>
  <si>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</si>
  <si>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</si>
  <si>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</si>
  <si>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</si>
  <si>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</si>
  <si>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</si>
  <si>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</si>
  <si>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</si>
  <si>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</si>
  <si>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</si>
  <si>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</si>
  <si>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</si>
  <si>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</si>
  <si>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</si>
  <si>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</si>
  <si>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</si>
  <si>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</si>
  <si>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</si>
  <si>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</si>
  <si>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</si>
  <si>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</si>
  <si>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</si>
  <si>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</si>
  <si>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</si>
  <si>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</si>
  <si>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</si>
  <si>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</si>
  <si>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</si>
  <si>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</si>
  <si>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</si>
  <si>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</si>
  <si>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</si>
  <si>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</si>
  <si>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</si>
  <si>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</si>
  <si>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</si>
  <si>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</si>
  <si>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</si>
  <si>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</si>
  <si>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</si>
  <si>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</si>
  <si>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</si>
  <si>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</si>
  <si>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</si>
  <si>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</si>
  <si>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</si>
  <si>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</si>
  <si>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</si>
  <si>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</si>
  <si>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</si>
  <si>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</si>
  <si>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</si>
  <si>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</si>
  <si>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</si>
  <si>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</si>
  <si>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</si>
  <si>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</si>
  <si>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</si>
  <si>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</si>
  <si>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</si>
  <si>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</si>
  <si>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</si>
  <si>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</si>
  <si>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</si>
  <si>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</si>
  <si>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</si>
  <si>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</si>
  <si>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</si>
  <si>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</si>
  <si>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</si>
  <si>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</si>
  <si>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</si>
  <si>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</si>
  <si>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</si>
  <si>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</si>
  <si>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</si>
  <si>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</si>
  <si>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</si>
  <si>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</si>
  <si>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</si>
  <si>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</si>
  <si>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</si>
  <si>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</si>
  <si>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</si>
  <si>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</si>
  <si>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</si>
  <si>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</si>
  <si>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</si>
  <si>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</si>
  <si>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</si>
  <si>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</si>
  <si>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</si>
  <si>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</si>
  <si>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</si>
  <si>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</si>
  <si>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</si>
  <si>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</si>
  <si>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</si>
  <si>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</si>
  <si>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</si>
  <si>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</si>
  <si>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</si>
  <si>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</si>
  <si>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</si>
  <si>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</si>
  <si>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</si>
  <si>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</si>
  <si>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</si>
  <si>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</si>
  <si>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</si>
  <si>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</si>
  <si>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</si>
  <si>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</si>
  <si>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</si>
  <si>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</si>
  <si>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</si>
  <si>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</si>
  <si>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</si>
  <si>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</si>
  <si>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</si>
  <si>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</si>
  <si>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</si>
  <si>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</si>
  <si>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</si>
  <si>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</si>
  <si>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</si>
  <si>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</si>
  <si>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</si>
  <si>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</si>
  <si>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</si>
  <si>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</si>
  <si>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</si>
  <si>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</si>
  <si>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</si>
  <si>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</si>
  <si>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</si>
  <si>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</si>
  <si>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</si>
  <si>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</si>
  <si>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</si>
  <si>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</si>
  <si>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</si>
  <si>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</si>
  <si>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</si>
  <si>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</si>
  <si>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</si>
  <si>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</si>
  <si>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</si>
  <si>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</si>
  <si>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</si>
  <si>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</si>
  <si>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</si>
  <si>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</si>
  <si>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</si>
  <si>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</si>
  <si>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</si>
  <si>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</si>
  <si>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</si>
  <si>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</si>
  <si>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</si>
  <si>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</si>
  <si>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</si>
  <si>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</si>
  <si>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</si>
  <si>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</si>
  <si>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</si>
  <si>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</si>
  <si>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</si>
  <si>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</si>
  <si>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</si>
  <si>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</si>
  <si>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</si>
  <si>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</si>
  <si>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</si>
  <si>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</si>
  <si>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</si>
  <si>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</si>
  <si>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</si>
  <si>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</si>
  <si>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</si>
  <si>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</si>
  <si>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</si>
  <si>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</si>
  <si>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</si>
  <si>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</si>
  <si>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</si>
  <si>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</si>
  <si>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</si>
  <si>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</si>
  <si>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</si>
  <si>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</si>
  <si>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</si>
  <si>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</si>
  <si>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</si>
  <si>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</si>
  <si>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</si>
  <si>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</si>
  <si>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</si>
  <si>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</si>
  <si>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</si>
  <si>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</si>
  <si>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</si>
  <si>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</si>
  <si>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</si>
  <si>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</si>
  <si>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</si>
  <si>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</si>
  <si>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</si>
  <si>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</si>
  <si>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</si>
  <si>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</si>
  <si>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</si>
  <si>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</si>
  <si>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</si>
  <si>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</si>
  <si>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</si>
  <si>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</si>
  <si>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</si>
  <si>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</si>
  <si>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</si>
  <si>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</si>
  <si>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</si>
  <si>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</si>
  <si>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</si>
  <si>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</si>
  <si>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</si>
  <si>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</si>
  <si>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</si>
  <si>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</si>
  <si>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</si>
  <si>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</si>
  <si>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</si>
  <si>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</si>
  <si>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</si>
  <si>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</si>
  <si>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</si>
  <si>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</si>
  <si>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</si>
  <si>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</si>
  <si>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</si>
  <si>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</si>
  <si>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</si>
  <si>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</si>
  <si>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</si>
  <si>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</si>
  <si>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</si>
  <si>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</si>
  <si>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</si>
  <si>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</si>
  <si>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</si>
  <si>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</si>
  <si>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</si>
  <si>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</si>
  <si>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</si>
  <si>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</si>
  <si>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</si>
  <si>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</si>
  <si>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</si>
  <si>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</si>
  <si>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</si>
  <si>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</si>
  <si>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</si>
  <si>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</si>
  <si>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</si>
  <si>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</si>
  <si>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</si>
  <si>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</si>
  <si>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</si>
  <si>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</si>
  <si>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</si>
  <si>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</si>
  <si>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</si>
  <si>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</si>
  <si>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</si>
  <si>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</si>
  <si>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</si>
  <si>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</si>
  <si>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</si>
  <si>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</si>
  <si>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</si>
  <si>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</si>
  <si>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</si>
  <si>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</si>
  <si>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</si>
  <si>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</si>
  <si>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</si>
  <si>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</si>
  <si>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</si>
  <si>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</si>
  <si>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</si>
  <si>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</si>
  <si>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</si>
  <si>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</si>
  <si>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</si>
  <si>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</si>
  <si>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</si>
  <si>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</si>
  <si>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</si>
  <si>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</si>
  <si>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</si>
  <si>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</si>
  <si>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</si>
  <si>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</si>
  <si>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</si>
  <si>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</si>
  <si>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</si>
  <si>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</si>
  <si>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</si>
  <si>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</si>
  <si>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</si>
  <si>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</si>
  <si>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</si>
  <si>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</si>
  <si>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</si>
  <si>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</si>
  <si>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</si>
  <si>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</si>
  <si>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</si>
  <si>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</si>
  <si>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</si>
  <si>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</si>
  <si>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</si>
  <si>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</si>
  <si>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</si>
  <si>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</si>
  <si>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</si>
  <si>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</si>
  <si>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</si>
  <si>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</si>
  <si>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</si>
  <si>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</si>
  <si>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</si>
  <si>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</si>
  <si>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</si>
  <si>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</si>
  <si>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</si>
  <si>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</si>
  <si>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</si>
  <si>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</si>
  <si>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</si>
  <si>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</si>
  <si>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</si>
  <si>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</si>
  <si>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</si>
  <si>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</si>
  <si>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</si>
  <si>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</si>
  <si>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</si>
  <si>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</si>
  <si>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</si>
  <si>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</si>
  <si>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</si>
  <si>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</si>
  <si>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</si>
  <si>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</si>
  <si>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</si>
  <si>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</si>
  <si>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</si>
  <si>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</si>
  <si>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</si>
  <si>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</si>
  <si>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</si>
  <si>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</si>
  <si>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</si>
  <si>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</si>
  <si>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</si>
  <si>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</si>
  <si>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</si>
  <si>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</si>
  <si>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</si>
  <si>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</si>
  <si>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</si>
  <si>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</si>
  <si>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</si>
  <si>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</si>
  <si>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</si>
  <si>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</si>
  <si>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</si>
  <si>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</si>
  <si>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</si>
  <si>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</si>
  <si>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</si>
  <si>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</si>
  <si>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</si>
  <si>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</si>
  <si>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</si>
  <si>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</si>
  <si>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</si>
  <si>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</si>
  <si>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</si>
  <si>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</si>
  <si>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</si>
  <si>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</si>
  <si>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</si>
  <si>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</si>
  <si>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</si>
  <si>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</si>
  <si>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</si>
  <si>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</si>
  <si>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</si>
  <si>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</si>
  <si>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</si>
  <si>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</si>
  <si>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</si>
  <si>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</si>
  <si>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</si>
  <si>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</si>
  <si>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</si>
  <si>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</si>
  <si>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</si>
  <si>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</si>
  <si>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</si>
  <si>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</si>
  <si>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</si>
  <si>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</si>
  <si>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</si>
  <si>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</si>
  <si>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</si>
  <si>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</si>
  <si>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</si>
  <si>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</si>
  <si>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</si>
  <si>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</si>
  <si>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</si>
  <si>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</si>
  <si>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</si>
  <si>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</si>
  <si>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</si>
  <si>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</si>
  <si>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</si>
  <si>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</si>
  <si>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</si>
  <si>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</si>
  <si>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</si>
  <si>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</si>
  <si>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</si>
  <si>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</si>
  <si>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</si>
  <si>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</si>
  <si>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</si>
  <si>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</si>
  <si>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</si>
  <si>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</si>
  <si>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</si>
  <si>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</si>
  <si>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</si>
  <si>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</si>
  <si>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</si>
  <si>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</si>
  <si>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</si>
  <si>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</si>
  <si>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</si>
  <si>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</si>
  <si>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</si>
  <si>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</si>
  <si>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</si>
  <si>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</si>
  <si>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</si>
  <si>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</si>
  <si>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</si>
  <si>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</si>
  <si>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</si>
  <si>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</si>
  <si>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</si>
  <si>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</si>
  <si>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</si>
  <si>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</si>
  <si>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</si>
  <si>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</si>
  <si>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</si>
  <si>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</si>
  <si>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</si>
  <si>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</si>
  <si>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</si>
  <si>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</si>
  <si>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</si>
  <si>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</si>
  <si>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</si>
  <si>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</si>
  <si>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</si>
  <si>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</si>
  <si>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</si>
  <si>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</si>
  <si>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</si>
  <si>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</si>
  <si>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</si>
  <si>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</si>
  <si>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</si>
  <si>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</si>
  <si>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</si>
  <si>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</si>
  <si>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</si>
  <si>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</si>
  <si>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</si>
  <si>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</si>
  <si>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</si>
  <si>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</si>
  <si>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</si>
  <si>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</si>
  <si>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</si>
  <si>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</si>
  <si>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</si>
  <si>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</si>
  <si>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</si>
  <si>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</si>
  <si>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</si>
  <si>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</si>
  <si>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</si>
  <si>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</si>
  <si>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</si>
  <si>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</si>
  <si>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</si>
  <si>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</si>
  <si>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</si>
  <si>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</si>
  <si>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</si>
  <si>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</si>
  <si>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</si>
  <si>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</si>
  <si>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</si>
  <si>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</si>
  <si>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</si>
  <si>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</si>
  <si>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</si>
  <si>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</si>
  <si>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</si>
  <si>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</si>
  <si>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</si>
  <si>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</si>
  <si>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</si>
  <si>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</si>
  <si>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</si>
  <si>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</si>
  <si>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</si>
  <si>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</si>
  <si>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</si>
  <si>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</si>
  <si>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</si>
  <si>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</si>
  <si>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</si>
  <si>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</si>
  <si>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</si>
  <si>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</si>
  <si>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</si>
  <si>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</si>
  <si>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</si>
  <si>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</si>
  <si>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</si>
  <si>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</si>
  <si>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</si>
  <si>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</si>
  <si>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</si>
  <si>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</si>
  <si>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</si>
  <si>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</si>
  <si>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</si>
  <si>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</si>
  <si>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</si>
  <si>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</si>
  <si>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</si>
  <si>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</si>
  <si>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</si>
  <si>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</si>
  <si>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</si>
  <si>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</si>
  <si>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</si>
  <si>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</si>
  <si>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</si>
  <si>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</si>
  <si>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</si>
  <si>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</si>
  <si>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</si>
  <si>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</si>
  <si>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</si>
  <si>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</si>
  <si>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</si>
  <si>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</si>
  <si>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</si>
  <si>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</si>
  <si>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</si>
  <si>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</si>
  <si>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</si>
  <si>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</si>
  <si>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</si>
  <si>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</si>
  <si>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</si>
  <si>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</si>
  <si>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</si>
  <si>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</si>
  <si>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</si>
  <si>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</si>
  <si>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</si>
  <si>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</si>
  <si>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</si>
  <si>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</si>
  <si>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</si>
  <si>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</si>
  <si>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</si>
  <si>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</si>
  <si>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</si>
  <si>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</si>
  <si>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</si>
  <si>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</si>
  <si>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</si>
  <si>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</si>
  <si>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</si>
  <si>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</si>
  <si>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</si>
  <si>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</si>
  <si>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</si>
  <si>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</si>
  <si>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</si>
  <si>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</si>
  <si>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</si>
  <si>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</si>
  <si>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</si>
  <si>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</si>
  <si>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</si>
  <si>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</si>
  <si>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</si>
  <si>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</si>
  <si>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</si>
  <si>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</si>
  <si>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</si>
  <si>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</si>
  <si>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</si>
  <si>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</si>
  <si>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</si>
  <si>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</si>
  <si>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</si>
  <si>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</si>
  <si>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</si>
  <si>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</si>
  <si>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</si>
  <si>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</si>
  <si>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</si>
  <si>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</si>
  <si>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</si>
  <si>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</si>
  <si>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</si>
  <si>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</si>
  <si>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</si>
  <si>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</si>
  <si>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</si>
  <si>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</si>
  <si>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</si>
  <si>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</si>
  <si>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</si>
  <si>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</si>
  <si>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</si>
  <si>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</si>
  <si>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</si>
  <si>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</si>
  <si>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</si>
  <si>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</si>
  <si>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</si>
  <si>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</si>
  <si>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</si>
  <si>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</si>
  <si>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</si>
  <si>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</si>
  <si>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</si>
  <si>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</si>
  <si>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</si>
  <si>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</si>
  <si>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</si>
  <si>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</si>
  <si>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</si>
  <si>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</si>
  <si>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</si>
  <si>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</si>
  <si>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</si>
  <si>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</si>
  <si>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</si>
  <si>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</si>
  <si>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</si>
  <si>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</si>
  <si>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</si>
  <si>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</si>
  <si>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</si>
  <si>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</si>
  <si>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</si>
  <si>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</si>
  <si>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</si>
  <si>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</si>
  <si>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</si>
  <si>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</si>
  <si>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</si>
  <si>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</si>
  <si>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</si>
  <si>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</si>
  <si>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</si>
  <si>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</si>
  <si>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</si>
  <si>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</si>
  <si>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</si>
  <si>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</si>
  <si>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</si>
  <si>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</si>
  <si>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</si>
  <si>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</si>
  <si>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</si>
  <si>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</si>
  <si>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</si>
  <si>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</si>
  <si>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</si>
  <si>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</si>
  <si>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</si>
  <si>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</si>
  <si>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</si>
  <si>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</si>
  <si>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</si>
  <si>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</si>
  <si>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</si>
  <si>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</si>
  <si>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</si>
  <si>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</si>
  <si>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</si>
  <si>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</si>
  <si>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</si>
  <si>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</si>
  <si>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</si>
  <si>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</si>
  <si>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</si>
  <si>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</si>
  <si>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</si>
  <si>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</si>
  <si>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</si>
  <si>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</si>
  <si>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</si>
  <si>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</si>
  <si>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</si>
  <si>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</si>
  <si>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</si>
  <si>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</si>
  <si>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</si>
  <si>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</si>
  <si>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</si>
  <si>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</si>
  <si>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</si>
  <si>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</si>
  <si>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</si>
  <si>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</si>
  <si>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</si>
  <si>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</si>
  <si>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</si>
  <si>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</si>
  <si>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</si>
  <si>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</si>
  <si>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</si>
  <si>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</si>
  <si>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</si>
  <si>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</si>
  <si>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</si>
  <si>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</si>
  <si>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</si>
  <si>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</si>
  <si>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</si>
  <si>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</si>
  <si>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</si>
  <si>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</si>
  <si>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</si>
  <si>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</si>
  <si>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</si>
  <si>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</si>
  <si>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</si>
  <si>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</si>
  <si>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</si>
  <si>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</si>
  <si>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</si>
  <si>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</si>
  <si>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</si>
  <si>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</si>
  <si>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</si>
  <si>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</si>
  <si>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</si>
  <si>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</si>
  <si>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</si>
  <si>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</si>
  <si>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</si>
  <si>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</si>
  <si>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</si>
  <si>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</si>
  <si>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</si>
  <si>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</si>
  <si>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</si>
  <si>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</si>
  <si>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</si>
  <si>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</si>
  <si>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</si>
  <si>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</si>
  <si>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</si>
  <si>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</si>
  <si>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</si>
  <si>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</si>
  <si>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</si>
  <si>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</si>
  <si>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</si>
  <si>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</si>
  <si>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</si>
  <si>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</si>
  <si>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</si>
  <si>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</si>
  <si>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</si>
  <si>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</si>
  <si>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</si>
  <si>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</si>
  <si>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</si>
  <si>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</si>
  <si>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</si>
  <si>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</si>
  <si>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</si>
  <si>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</si>
  <si>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</si>
  <si>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</si>
  <si>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</si>
  <si>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</si>
  <si>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</si>
  <si>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</si>
  <si>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</si>
  <si>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</si>
  <si>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</si>
  <si>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</si>
  <si>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</si>
  <si>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</si>
  <si>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</si>
  <si>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</si>
  <si>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</si>
  <si>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</si>
  <si>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</si>
  <si>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</si>
  <si>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</si>
  <si>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</si>
  <si>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</si>
  <si>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</si>
  <si>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</si>
  <si>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</si>
  <si>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</si>
  <si>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</si>
  <si>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</si>
  <si>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</si>
  <si>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</si>
  <si>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</si>
  <si>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</si>
  <si>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</si>
  <si>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</si>
  <si>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</si>
  <si>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</si>
  <si>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</si>
  <si>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</si>
  <si>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</si>
  <si>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</si>
  <si>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</si>
  <si>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</si>
  <si>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</si>
  <si>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</si>
  <si>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</si>
  <si>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</si>
  <si>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</si>
  <si>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</si>
  <si>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</si>
  <si>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</si>
  <si>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</si>
  <si>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</si>
  <si>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</si>
  <si>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</si>
  <si>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</si>
  <si>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</si>
  <si>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</si>
  <si>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</si>
  <si>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</si>
  <si>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</si>
  <si>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</si>
  <si>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</si>
  <si>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</si>
  <si>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</si>
  <si>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</si>
  <si>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</si>
  <si>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</si>
  <si>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</si>
  <si>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</si>
  <si>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</si>
  <si>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</si>
  <si>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</si>
  <si>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</si>
  <si>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</si>
  <si>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</si>
  <si>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</si>
  <si>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</si>
  <si>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</si>
  <si>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</si>
  <si>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</si>
  <si>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</si>
  <si>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</si>
  <si>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</si>
  <si>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</si>
  <si>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</si>
  <si>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</si>
  <si>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</si>
  <si>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</si>
  <si>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</si>
  <si>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</si>
  <si>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</si>
  <si>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</si>
  <si>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</si>
  <si>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</si>
  <si>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</si>
  <si>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</si>
  <si>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</si>
  <si>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</si>
  <si>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</si>
  <si>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</si>
  <si>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</si>
  <si>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</si>
  <si>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</si>
  <si>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</si>
  <si>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</si>
  <si>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</si>
  <si>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</si>
  <si>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</si>
  <si>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</si>
  <si>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</si>
  <si>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</si>
  <si>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</si>
  <si>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</si>
  <si>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</si>
  <si>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</si>
  <si>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</si>
  <si>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</si>
  <si>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</si>
  <si>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</si>
  <si>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</si>
  <si>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</si>
  <si>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</si>
  <si>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</si>
  <si>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</si>
  <si>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</si>
  <si>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</si>
  <si>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</si>
  <si>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</si>
  <si>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</si>
  <si>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</si>
  <si>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</si>
  <si>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</si>
  <si>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</si>
  <si>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</si>
  <si>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</si>
  <si>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</si>
  <si>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</si>
  <si>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</si>
  <si>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</si>
  <si>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</si>
  <si>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</si>
  <si>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</si>
  <si>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</si>
  <si>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</si>
  <si>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</si>
  <si>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</si>
  <si>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</si>
  <si>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</si>
  <si>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</si>
  <si>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</si>
  <si>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</si>
  <si>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</si>
  <si>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</si>
  <si>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</si>
  <si>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</si>
  <si>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</si>
  <si>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</si>
  <si>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</si>
  <si>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</si>
  <si>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</si>
  <si>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</si>
  <si>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</si>
  <si>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</si>
  <si>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</si>
  <si>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</si>
  <si>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</si>
  <si>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</si>
  <si>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</si>
  <si>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</si>
  <si>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</si>
  <si>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</si>
  <si>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</si>
  <si>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</si>
  <si>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</si>
  <si>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</si>
  <si>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</si>
  <si>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</si>
  <si>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</si>
  <si>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</si>
  <si>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</si>
  <si>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</si>
  <si>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</si>
  <si>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</si>
  <si>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</si>
  <si>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</si>
  <si>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</si>
  <si>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</si>
  <si>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</si>
  <si>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</si>
  <si>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</si>
  <si>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</si>
  <si>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</si>
  <si>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</si>
  <si>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</si>
  <si>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</si>
  <si>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</si>
  <si>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</si>
  <si>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</si>
  <si>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</si>
  <si>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</si>
  <si>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</si>
  <si>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</si>
  <si>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</si>
  <si>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</si>
  <si>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</si>
  <si>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</si>
  <si>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</si>
  <si>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</si>
  <si>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</si>
  <si>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</si>
  <si>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</si>
  <si>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</si>
  <si>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</si>
  <si>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</si>
  <si>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</si>
  <si>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</si>
  <si>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</si>
  <si>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</si>
  <si>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</si>
  <si>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</si>
  <si>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</si>
  <si>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</si>
  <si>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</si>
  <si>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</si>
  <si>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</si>
  <si>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</si>
  <si>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</si>
  <si>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</si>
  <si>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</si>
  <si>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</si>
  <si>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</si>
  <si>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</si>
  <si>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</si>
  <si>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</si>
  <si>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</si>
  <si>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</si>
  <si>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</si>
  <si>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</si>
  <si>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</si>
  <si>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</si>
  <si>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</si>
  <si>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</si>
  <si>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</si>
  <si>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</si>
  <si>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</si>
  <si>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</si>
  <si>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</si>
  <si>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</si>
  <si>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</si>
  <si>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</si>
  <si>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</si>
  <si>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</si>
  <si>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</si>
  <si>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</si>
  <si>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</si>
  <si>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</si>
  <si>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</si>
  <si>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</si>
  <si>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</si>
  <si>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</si>
  <si>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</si>
  <si>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</si>
  <si>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</si>
  <si>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</si>
  <si>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</si>
  <si>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</si>
  <si>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</si>
  <si>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</si>
  <si>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</si>
  <si>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</si>
  <si>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</si>
  <si>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</si>
  <si>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</si>
  <si>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</si>
  <si>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</si>
  <si>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</si>
  <si>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</si>
  <si>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</si>
  <si>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</si>
  <si>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</si>
  <si>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</si>
  <si>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</si>
  <si>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</si>
  <si>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</si>
  <si>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</si>
  <si>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</si>
  <si>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</si>
  <si>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</si>
  <si>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</si>
  <si>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</si>
  <si>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</si>
  <si>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</si>
  <si>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</si>
  <si>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</si>
  <si>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</si>
  <si>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</si>
  <si>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</si>
  <si>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</si>
  <si>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</si>
  <si>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</si>
  <si>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</si>
  <si>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</si>
  <si>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</si>
  <si>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</si>
  <si>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</si>
  <si>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</si>
  <si>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</si>
  <si>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</si>
  <si>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</si>
  <si>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</si>
  <si>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</si>
  <si>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</si>
  <si>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</si>
  <si>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</si>
  <si>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</si>
  <si>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</si>
  <si>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</si>
  <si>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</si>
  <si>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</si>
  <si>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</si>
  <si>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</si>
  <si>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</si>
  <si>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</si>
  <si>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</si>
  <si>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</si>
  <si>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</si>
  <si>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</si>
  <si>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</si>
  <si>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</si>
  <si>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</si>
  <si>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</si>
  <si>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</si>
  <si>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</si>
  <si>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</si>
  <si>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</si>
  <si>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</si>
  <si>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</si>
  <si>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</si>
  <si>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</si>
  <si>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</si>
  <si>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</si>
  <si>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</si>
  <si>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</si>
  <si>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</si>
  <si>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</si>
  <si>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</si>
  <si>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</si>
  <si>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</si>
  <si>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</si>
  <si>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</si>
  <si>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</si>
  <si>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</si>
  <si>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</si>
  <si>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</si>
  <si>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</si>
  <si>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</si>
  <si>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</si>
  <si>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</si>
  <si>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</si>
  <si>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</si>
  <si>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</si>
  <si>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</si>
  <si>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</si>
  <si>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</si>
  <si>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</si>
  <si>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</si>
  <si>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</si>
  <si>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</si>
  <si>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</si>
  <si>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</si>
  <si>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</si>
  <si>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</si>
  <si>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</si>
  <si>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</si>
  <si>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</si>
  <si>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</si>
  <si>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</si>
  <si>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</si>
  <si>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</si>
  <si>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</si>
  <si>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</si>
  <si>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</si>
  <si>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</si>
  <si>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</si>
  <si>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</si>
  <si>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</si>
  <si>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</si>
  <si>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</si>
  <si>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</si>
  <si>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</si>
  <si>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</si>
  <si>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</si>
  <si>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</si>
  <si>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</si>
  <si>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</si>
  <si>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</si>
  <si>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</si>
  <si>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</si>
  <si>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</si>
  <si>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</si>
  <si>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</si>
  <si>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</si>
  <si>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</si>
  <si>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</si>
  <si>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</si>
  <si>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</si>
  <si>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</si>
  <si>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</si>
  <si>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</si>
  <si>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</si>
  <si>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</si>
  <si>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</si>
  <si>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</si>
  <si>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</si>
  <si>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</si>
  <si>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</si>
  <si>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</si>
  <si>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</si>
  <si>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</si>
  <si>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</si>
  <si>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</si>
  <si>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</si>
  <si>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</si>
  <si>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</si>
  <si>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</si>
  <si>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</si>
  <si>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</si>
  <si>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</si>
  <si>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</si>
  <si>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</si>
  <si>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</si>
  <si>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</si>
  <si>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</si>
  <si>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</si>
  <si>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</si>
  <si>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</si>
  <si>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</si>
  <si>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</si>
  <si>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</si>
  <si>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</si>
  <si>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</si>
  <si>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</si>
  <si>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</si>
  <si>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</si>
  <si>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</si>
  <si>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</si>
  <si>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</si>
  <si>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</si>
  <si>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</si>
  <si>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</si>
  <si>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</si>
  <si>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</si>
  <si>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</si>
  <si>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</si>
  <si>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</si>
  <si>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</si>
  <si>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</si>
  <si>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</si>
  <si>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</si>
  <si>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</si>
  <si>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</si>
  <si>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</si>
  <si>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</si>
  <si>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</si>
  <si>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</si>
  <si>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</si>
  <si>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</si>
  <si>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</si>
  <si>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</si>
  <si>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</si>
  <si>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</si>
  <si>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</si>
  <si>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</si>
  <si>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</si>
  <si>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</si>
  <si>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</si>
  <si>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</si>
  <si>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</si>
  <si>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</si>
  <si>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</si>
  <si>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</si>
  <si>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</si>
  <si>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</si>
  <si>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</si>
  <si>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</si>
  <si>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</si>
  <si>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</si>
  <si>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</si>
  <si>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</si>
  <si>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</si>
  <si>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</si>
  <si>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</si>
  <si>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</si>
  <si>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</si>
  <si>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</si>
  <si>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</si>
  <si>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</si>
  <si>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</si>
  <si>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</si>
  <si>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</si>
  <si>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</si>
  <si>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</si>
  <si>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</si>
  <si>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</si>
  <si>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</si>
  <si>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</si>
  <si>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</si>
  <si>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</si>
  <si>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</si>
  <si>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</si>
  <si>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</si>
  <si>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</si>
  <si>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</si>
  <si>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</si>
  <si>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</si>
  <si>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</si>
  <si>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</si>
  <si>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</si>
  <si>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</si>
  <si>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</si>
  <si>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</si>
  <si>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</si>
  <si>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</si>
  <si>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</si>
  <si>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</si>
  <si>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</si>
  <si>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</si>
  <si>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</si>
  <si>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</si>
  <si>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</si>
  <si>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</si>
  <si>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</si>
  <si>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</si>
  <si>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</si>
  <si>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</si>
  <si>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</si>
  <si>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</si>
  <si>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</si>
  <si>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</si>
  <si>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</si>
  <si>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</si>
  <si>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</si>
  <si>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</si>
  <si>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</si>
  <si>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</si>
  <si>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</si>
  <si>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</si>
  <si>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</si>
  <si>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</si>
  <si>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</si>
  <si>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</si>
  <si>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</si>
  <si>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</si>
  <si>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</si>
  <si>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</si>
  <si>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</si>
  <si>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</si>
  <si>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</si>
  <si>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</si>
  <si>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</si>
  <si>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</si>
  <si>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</si>
  <si>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</si>
  <si>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</si>
  <si>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</si>
  <si>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</si>
  <si>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</si>
  <si>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</si>
  <si>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</si>
  <si>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</si>
  <si>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</si>
  <si>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</si>
  <si>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</si>
  <si>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</si>
  <si>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</si>
  <si>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</si>
  <si>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</si>
  <si>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</si>
  <si>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</si>
  <si>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</si>
  <si>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</si>
  <si>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</si>
  <si>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</si>
  <si>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</si>
  <si>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</si>
  <si>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</si>
  <si>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</si>
  <si>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</si>
  <si>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</si>
  <si>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</si>
  <si>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</si>
  <si>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</si>
  <si>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</si>
  <si>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</si>
  <si>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</si>
  <si>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</si>
  <si>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</si>
  <si>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</si>
  <si>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</si>
  <si>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</si>
  <si>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</si>
  <si>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</si>
  <si>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</si>
  <si>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</si>
  <si>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</si>
  <si>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</si>
  <si>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</si>
  <si>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</si>
  <si>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</si>
  <si>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</si>
  <si>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</si>
  <si>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</si>
  <si>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</si>
  <si>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</si>
  <si>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</si>
  <si>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</si>
  <si>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</si>
  <si>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</si>
  <si>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</si>
  <si>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</si>
  <si>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</si>
  <si>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</si>
  <si>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</si>
  <si>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</si>
  <si>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</si>
  <si>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</si>
  <si>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</si>
  <si>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</si>
  <si>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</si>
  <si>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</si>
  <si>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</si>
  <si>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</si>
  <si>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</si>
  <si>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</si>
  <si>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</si>
  <si>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</si>
  <si>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</si>
  <si>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</si>
  <si>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</si>
  <si>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</si>
  <si>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</si>
  <si>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</si>
  <si>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</si>
  <si>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</si>
  <si>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</si>
  <si>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</si>
  <si>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</si>
  <si>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</si>
  <si>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</si>
  <si>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</si>
  <si>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</si>
  <si>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</si>
  <si>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</si>
  <si>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</si>
  <si>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</si>
  <si>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</si>
  <si>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</si>
  <si>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</si>
  <si>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</si>
  <si>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</si>
  <si>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</si>
  <si>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</si>
  <si>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</si>
  <si>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</si>
  <si>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</si>
  <si>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</si>
  <si>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</si>
  <si>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</si>
  <si>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</si>
  <si>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</si>
  <si>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</si>
  <si>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</si>
  <si>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</si>
  <si>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</si>
  <si>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</si>
  <si>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</si>
  <si>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</si>
  <si>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</si>
  <si>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</si>
  <si>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</si>
  <si>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</si>
  <si>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</si>
  <si>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</si>
  <si>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</si>
  <si>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</si>
  <si>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</si>
  <si>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</si>
  <si>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</si>
  <si>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</si>
  <si>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</si>
  <si>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</si>
  <si>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</si>
  <si>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</si>
  <si>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</si>
  <si>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</si>
  <si>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</si>
  <si>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</si>
  <si>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</si>
  <si>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</si>
  <si>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</si>
  <si>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</si>
  <si>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</si>
  <si>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</si>
  <si>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</si>
  <si>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</si>
  <si>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</si>
  <si>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</si>
  <si>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</si>
  <si>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</si>
  <si>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</si>
  <si>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</si>
  <si>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</si>
  <si>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</si>
  <si>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</si>
  <si>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</si>
  <si>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</si>
  <si>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</si>
  <si>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</si>
  <si>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</si>
  <si>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</si>
  <si>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</si>
  <si>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</si>
  <si>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</si>
  <si>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</si>
  <si>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</si>
  <si>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</si>
  <si>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</si>
  <si>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</si>
  <si>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</si>
  <si>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</si>
  <si>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</si>
  <si>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</si>
  <si>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</si>
  <si>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</si>
  <si>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</si>
  <si>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</si>
  <si>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</si>
  <si>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</si>
  <si>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</si>
  <si>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</si>
  <si>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</si>
  <si>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</si>
  <si>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</si>
  <si>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</si>
  <si>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</si>
  <si>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</si>
  <si>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</si>
  <si>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</si>
  <si>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</si>
  <si>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</si>
  <si>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</si>
  <si>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</si>
  <si>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</si>
  <si>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</si>
  <si>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</si>
  <si>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</si>
  <si>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</si>
  <si>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</si>
  <si>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</si>
  <si>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</si>
  <si>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</si>
  <si>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</si>
  <si>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</si>
  <si>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</si>
  <si>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</si>
  <si>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</si>
  <si>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</si>
  <si>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</si>
  <si>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</si>
  <si>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</si>
  <si>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</si>
  <si>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</si>
  <si>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</si>
  <si>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</si>
  <si>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</si>
  <si>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</si>
  <si>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</si>
  <si>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</si>
  <si>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</si>
  <si>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</si>
  <si>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</si>
  <si>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</si>
  <si>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</si>
  <si>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</si>
  <si>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</si>
  <si>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</si>
  <si>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</si>
  <si>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</si>
  <si>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</si>
  <si>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</si>
  <si>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</si>
  <si>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</si>
  <si>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</si>
  <si>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</si>
  <si>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</si>
  <si>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</si>
  <si>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</si>
  <si>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</si>
  <si>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</si>
  <si>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</si>
  <si>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</si>
  <si>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</si>
  <si>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</si>
  <si>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</si>
  <si>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</si>
  <si>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</si>
  <si>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</si>
  <si>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</si>
  <si>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</si>
  <si>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</si>
  <si>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</si>
  <si>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</si>
  <si>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</si>
  <si>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</si>
  <si>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</si>
  <si>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</si>
  <si>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</si>
  <si>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</si>
  <si>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</si>
  <si>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</si>
  <si>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</si>
  <si>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</si>
  <si>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</si>
  <si>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</si>
  <si>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</si>
  <si>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</si>
  <si>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</si>
  <si>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</si>
  <si>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</si>
  <si>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</si>
  <si>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</si>
  <si>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</si>
  <si>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</si>
  <si>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</si>
  <si>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</si>
  <si>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</si>
  <si>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</si>
  <si>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</si>
  <si>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</si>
  <si>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</si>
  <si>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</si>
  <si>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</si>
  <si>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</si>
  <si>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</si>
  <si>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</si>
  <si>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</si>
  <si>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</si>
  <si>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</si>
  <si>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</si>
  <si>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</si>
  <si>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</si>
  <si>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</si>
  <si>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</si>
  <si>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</si>
  <si>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</si>
  <si>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</si>
  <si>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</si>
  <si>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</si>
  <si>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</si>
  <si>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</si>
  <si>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</si>
  <si>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</si>
  <si>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</si>
  <si>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</si>
  <si>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</si>
  <si>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</si>
  <si>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</si>
  <si>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</si>
  <si>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</si>
  <si>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</si>
  <si>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</si>
  <si>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</si>
  <si>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</si>
  <si>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</si>
  <si>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</si>
  <si>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</si>
  <si>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</si>
  <si>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</si>
  <si>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</si>
  <si>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</si>
  <si>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</si>
  <si>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</si>
  <si>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</si>
  <si>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</si>
  <si>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</si>
  <si>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</si>
  <si>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</si>
  <si>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</si>
  <si>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</si>
  <si>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</si>
  <si>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</si>
  <si>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</si>
  <si>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</si>
  <si>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</si>
  <si>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</si>
  <si>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</si>
  <si>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</si>
  <si>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</si>
  <si>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</si>
  <si>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</si>
  <si>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</si>
  <si>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</si>
  <si>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</si>
  <si>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</si>
  <si>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</si>
  <si>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</si>
  <si>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</si>
  <si>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</si>
  <si>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</si>
  <si>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</si>
  <si>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</si>
  <si>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</si>
  <si>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</si>
  <si>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</si>
  <si>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</si>
  <si>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</si>
  <si>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</si>
  <si>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</si>
  <si>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</si>
  <si>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</si>
  <si>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</si>
  <si>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</si>
  <si>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</si>
  <si>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</si>
  <si>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</si>
  <si>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</si>
  <si>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</si>
  <si>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</si>
  <si>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</si>
  <si>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</si>
  <si>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</si>
  <si>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</si>
  <si>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</si>
  <si>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</si>
  <si>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</si>
  <si>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</si>
  <si>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</si>
  <si>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</si>
  <si>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</si>
  <si>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</si>
  <si>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</si>
  <si>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</si>
  <si>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</si>
  <si>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</si>
  <si>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</si>
  <si>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</si>
  <si>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</si>
  <si>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</si>
  <si>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</si>
  <si>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</si>
  <si>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</si>
  <si>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</si>
  <si>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</si>
  <si>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</si>
  <si>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</si>
  <si>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</si>
  <si>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</si>
  <si>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</si>
  <si>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</si>
  <si>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</si>
  <si>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</si>
  <si>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</si>
  <si>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</si>
  <si>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</si>
  <si>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</si>
  <si>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</si>
  <si>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</si>
  <si>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</si>
  <si>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</si>
  <si>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</si>
  <si>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</si>
  <si>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</si>
  <si>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</si>
  <si>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</si>
  <si>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</si>
  <si>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</si>
  <si>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</si>
  <si>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</si>
  <si>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</si>
  <si>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</si>
  <si>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</si>
  <si>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</si>
  <si>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</si>
  <si>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</si>
  <si>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</si>
  <si>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</si>
  <si>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</si>
  <si>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</si>
  <si>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</si>
  <si>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</si>
  <si>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</si>
  <si>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</si>
  <si>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</si>
  <si>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</si>
  <si>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</si>
  <si>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</si>
  <si>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</si>
  <si>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</si>
  <si>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</si>
  <si>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</si>
  <si>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</si>
  <si>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</si>
  <si>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</si>
  <si>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</si>
  <si>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</si>
  <si>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</si>
  <si>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</si>
  <si>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</si>
  <si>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</si>
  <si>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</si>
  <si>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</si>
  <si>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</si>
  <si>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</si>
  <si>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</si>
  <si>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</si>
  <si>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</si>
  <si>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</si>
  <si>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</si>
  <si>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</si>
  <si>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</si>
  <si>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</si>
  <si>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</si>
  <si>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</si>
  <si>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</si>
  <si>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</si>
  <si>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</si>
  <si>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</si>
  <si>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</si>
  <si>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</si>
  <si>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</si>
  <si>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</si>
  <si>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</si>
  <si>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</si>
  <si>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</si>
  <si>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</si>
  <si>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</si>
  <si>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</si>
  <si>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</si>
  <si>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</si>
  <si>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</si>
  <si>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</si>
  <si>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</si>
  <si>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</si>
  <si>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</si>
  <si>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</si>
  <si>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</si>
  <si>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</si>
  <si>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</si>
  <si>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</si>
  <si>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</si>
  <si>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</si>
  <si>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</si>
  <si>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</si>
  <si>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</si>
  <si>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</si>
  <si>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</si>
  <si>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</si>
  <si>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</si>
  <si>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</si>
  <si>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</si>
  <si>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</si>
  <si>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</si>
  <si>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</si>
  <si>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</si>
  <si>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</si>
  <si>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</si>
  <si>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</si>
  <si>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</si>
  <si>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</si>
  <si>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</si>
  <si>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</si>
  <si>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</si>
  <si>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</si>
  <si>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</si>
  <si>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</si>
  <si>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</si>
  <si>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</si>
  <si>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</si>
  <si>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</si>
  <si>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</si>
  <si>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</si>
  <si>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</si>
  <si>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</si>
  <si>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</si>
  <si>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</si>
  <si>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</si>
  <si>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</si>
  <si>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</si>
  <si>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</si>
  <si>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</si>
  <si>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</si>
  <si>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</si>
  <si>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</si>
  <si>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</si>
  <si>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</si>
  <si>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</si>
  <si>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</si>
  <si>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</si>
  <si>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</si>
  <si>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</si>
  <si>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</si>
  <si>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</si>
  <si>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</si>
  <si>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</si>
  <si>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</si>
  <si>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</si>
  <si>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</si>
  <si>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</si>
  <si>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</si>
  <si>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</si>
  <si>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</si>
  <si>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</si>
  <si>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</si>
  <si>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</si>
  <si>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</si>
  <si>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</si>
  <si>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</si>
  <si>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</si>
  <si>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</si>
  <si>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</si>
  <si>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</si>
  <si>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</si>
  <si>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</si>
  <si>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</si>
  <si>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</si>
  <si>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</si>
  <si>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</si>
  <si>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</si>
  <si>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</si>
  <si>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</si>
  <si>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</si>
  <si>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</si>
  <si>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</si>
  <si>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</si>
  <si>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</si>
  <si>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</si>
  <si>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</si>
  <si>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</si>
  <si>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</si>
  <si>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</si>
  <si>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</si>
  <si>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</si>
  <si>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</si>
  <si>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</si>
  <si>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</si>
  <si>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</si>
  <si>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</si>
  <si>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</si>
  <si>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</si>
  <si>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</si>
  <si>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</si>
  <si>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</si>
  <si>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</si>
  <si>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</si>
  <si>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</si>
  <si>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</si>
  <si>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</si>
  <si>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</si>
  <si>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</si>
  <si>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</si>
  <si>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</si>
  <si>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</si>
  <si>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</si>
  <si>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</si>
  <si>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</si>
  <si>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</si>
  <si>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</si>
  <si>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</si>
  <si>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</si>
  <si>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</si>
  <si>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</si>
  <si>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</si>
  <si>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</si>
  <si>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</si>
  <si>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</si>
  <si>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</si>
  <si>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</si>
  <si>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</si>
  <si>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</si>
  <si>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</si>
  <si>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</si>
  <si>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</si>
  <si>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</si>
  <si>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</si>
  <si>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</si>
  <si>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</si>
  <si>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</si>
  <si>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</si>
  <si>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</si>
  <si>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</si>
  <si>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</si>
  <si>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</si>
  <si>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</si>
  <si>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</si>
  <si>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</si>
  <si>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</si>
  <si>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</si>
  <si>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</si>
  <si>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</si>
  <si>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</si>
  <si>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</si>
  <si>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</si>
  <si>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</si>
  <si>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</si>
  <si>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</si>
  <si>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</si>
  <si>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</si>
  <si>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</si>
  <si>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</si>
  <si>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</si>
  <si>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</si>
  <si>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</si>
  <si>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</si>
  <si>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</si>
  <si>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</si>
  <si>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</si>
  <si>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</si>
  <si>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</si>
  <si>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</si>
  <si>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</si>
  <si>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</si>
  <si>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</si>
  <si>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</si>
  <si>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</si>
  <si>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</si>
  <si>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</si>
  <si>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</si>
  <si>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</si>
  <si>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</si>
  <si>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</si>
  <si>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</si>
  <si>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</si>
  <si>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</si>
  <si>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</si>
  <si>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</si>
  <si>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</si>
  <si>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</si>
  <si>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</si>
  <si>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</si>
  <si>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</si>
  <si>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</si>
  <si>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</si>
  <si>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</si>
  <si>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</si>
  <si>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</si>
  <si>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</si>
  <si>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</si>
  <si>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</si>
  <si>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</si>
  <si>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</si>
  <si>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</si>
  <si>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</si>
  <si>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</si>
  <si>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</si>
  <si>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</si>
  <si>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</si>
  <si>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</si>
  <si>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</si>
  <si>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</si>
  <si>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</si>
  <si>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</si>
  <si>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</si>
  <si>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</si>
  <si>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</si>
  <si>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</si>
  <si>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</si>
  <si>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</si>
  <si>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</si>
  <si>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</si>
  <si>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</si>
  <si>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</si>
  <si>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</si>
  <si>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</si>
  <si>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</si>
  <si>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</si>
  <si>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</si>
  <si>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</si>
  <si>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</si>
  <si>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</si>
  <si>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</si>
  <si>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</si>
  <si>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</si>
  <si>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</si>
  <si>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</si>
  <si>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</si>
  <si>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</si>
  <si>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</si>
  <si>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</si>
  <si>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</si>
  <si>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</si>
  <si>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</si>
  <si>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</si>
  <si>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</si>
  <si>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</si>
  <si>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</si>
  <si>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</si>
  <si>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</si>
  <si>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</si>
  <si>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</si>
  <si>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</si>
  <si>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</si>
  <si>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</si>
  <si>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</si>
  <si>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</si>
  <si>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</si>
  <si>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</si>
  <si>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</si>
  <si>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</si>
  <si>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</si>
  <si>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</si>
  <si>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</si>
  <si>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</si>
  <si>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</si>
  <si>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</si>
  <si>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</si>
  <si>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</si>
  <si>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</si>
  <si>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</si>
  <si>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</si>
  <si>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</si>
  <si>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</si>
  <si>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</si>
  <si>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</si>
  <si>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</si>
  <si>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</si>
  <si>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</si>
  <si>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</si>
  <si>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</si>
  <si>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</si>
  <si>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</si>
  <si>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</si>
  <si>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</si>
  <si>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</si>
  <si>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</si>
  <si>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</si>
  <si>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</si>
  <si>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</si>
  <si>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</si>
  <si>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</si>
  <si>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</si>
  <si>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</si>
  <si>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</si>
  <si>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</si>
  <si>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</si>
  <si>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</si>
  <si>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</si>
  <si>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</si>
  <si>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</si>
  <si>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</si>
  <si>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</si>
  <si>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</si>
  <si>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</si>
  <si>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</si>
  <si>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</si>
  <si>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</si>
  <si>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</si>
  <si>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</si>
  <si>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</si>
  <si>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</si>
  <si>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</si>
  <si>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</si>
  <si>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</si>
  <si>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</si>
  <si>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</si>
  <si>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</si>
  <si>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</si>
  <si>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</si>
  <si>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</si>
  <si>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</si>
  <si>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</si>
  <si>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</si>
  <si>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</si>
  <si>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</si>
  <si>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</si>
  <si>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</si>
  <si>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</si>
  <si>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</si>
  <si>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</si>
  <si>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</si>
  <si>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</si>
  <si>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</si>
  <si>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</si>
  <si>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</si>
  <si>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</si>
  <si>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</si>
  <si>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</si>
  <si>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</si>
  <si>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</si>
  <si>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</si>
  <si>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</si>
  <si>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</si>
  <si>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</si>
  <si>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</si>
  <si>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</si>
  <si>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</si>
  <si>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</si>
  <si>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</si>
  <si>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</si>
  <si>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</si>
  <si>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</si>
  <si>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</si>
  <si>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</si>
  <si>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</si>
  <si>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</si>
  <si>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</si>
  <si>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</si>
  <si>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</si>
  <si>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</si>
  <si>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</si>
  <si>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</si>
  <si>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</si>
  <si>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</si>
  <si>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</si>
  <si>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</si>
  <si>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</si>
  <si>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</si>
  <si>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</si>
  <si>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</si>
  <si>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</si>
  <si>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</si>
  <si>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</si>
  <si>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</si>
  <si>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</si>
  <si>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</si>
  <si>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</si>
  <si>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</si>
  <si>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</si>
  <si>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</si>
  <si>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</si>
  <si>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</si>
  <si>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</si>
  <si>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</si>
  <si>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</si>
  <si>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</si>
  <si>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</si>
  <si>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</si>
  <si>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</si>
  <si>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</si>
  <si>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</si>
  <si>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</si>
  <si>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</si>
  <si>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</si>
  <si>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</si>
  <si>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</si>
  <si>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</si>
  <si>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</si>
  <si>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</si>
  <si>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</si>
  <si>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</si>
  <si>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</si>
  <si>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</si>
  <si>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</si>
  <si>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</si>
  <si>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</si>
  <si>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</si>
  <si>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</si>
  <si>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</si>
  <si>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</si>
  <si>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</si>
  <si>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</si>
  <si>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</si>
  <si>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</si>
  <si>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</si>
  <si>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</si>
  <si>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</si>
  <si>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</si>
  <si>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</si>
  <si>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</si>
  <si>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</si>
  <si>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</si>
  <si>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</si>
  <si>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</si>
  <si>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</si>
  <si>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</si>
  <si>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</si>
  <si>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</si>
  <si>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</si>
  <si>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</si>
  <si>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</si>
  <si>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</si>
  <si>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</si>
  <si>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</si>
  <si>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</si>
  <si>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</si>
  <si>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</si>
  <si>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</si>
  <si>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</si>
  <si>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</si>
  <si>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</si>
  <si>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</si>
  <si>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</si>
  <si>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</si>
  <si>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</si>
  <si>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</si>
  <si>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</si>
  <si>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</si>
  <si>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</si>
  <si>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</si>
  <si>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</si>
  <si>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</si>
  <si>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</si>
  <si>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</si>
  <si>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</si>
  <si>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</si>
  <si>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</si>
  <si>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</si>
  <si>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</si>
  <si>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</si>
  <si>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</si>
  <si>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</si>
  <si>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</si>
  <si>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</si>
  <si>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</si>
  <si>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</si>
  <si>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</si>
  <si>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</si>
  <si>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</si>
  <si>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</si>
  <si>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</si>
  <si>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</si>
  <si>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</si>
  <si>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</si>
  <si>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</si>
  <si>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</si>
  <si>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</si>
  <si>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</si>
  <si>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</si>
  <si>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</si>
  <si>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</si>
  <si>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</si>
  <si>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</si>
  <si>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</si>
  <si>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</si>
  <si>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</si>
  <si>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</si>
  <si>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</si>
  <si>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</si>
  <si>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</si>
  <si>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</si>
  <si>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</si>
  <si>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</si>
  <si>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</si>
  <si>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</si>
  <si>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</si>
  <si>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</si>
  <si>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</si>
  <si>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</si>
  <si>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</si>
  <si>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</si>
  <si>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</si>
  <si>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</si>
  <si>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</si>
  <si>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</si>
  <si>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</si>
  <si>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</si>
  <si>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</si>
  <si>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</si>
  <si>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</si>
  <si>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</si>
  <si>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</si>
  <si>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</si>
  <si>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</si>
  <si>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</si>
  <si>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</si>
  <si>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</si>
  <si>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</si>
  <si>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</si>
  <si>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</si>
  <si>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</si>
  <si>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</si>
  <si>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</si>
  <si>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</si>
  <si>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</si>
  <si>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</si>
  <si>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</si>
  <si>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</si>
  <si>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</si>
  <si>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</si>
  <si>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</si>
  <si>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</si>
  <si>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</si>
  <si>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</si>
  <si>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</si>
  <si>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</si>
  <si>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</si>
  <si>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</si>
  <si>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</si>
  <si>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</si>
  <si>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</si>
  <si>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</si>
  <si>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</si>
  <si>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</si>
  <si>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</si>
  <si>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</si>
  <si>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</si>
  <si>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</si>
  <si>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</si>
  <si>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</si>
  <si>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</si>
  <si>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</si>
  <si>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</si>
  <si>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</si>
  <si>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</si>
  <si>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</si>
  <si>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</si>
  <si>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</si>
  <si>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</si>
  <si>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</si>
  <si>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</si>
  <si>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</si>
  <si>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</si>
  <si>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</si>
  <si>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</si>
  <si>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</si>
  <si>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</si>
  <si>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</si>
  <si>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</si>
  <si>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</si>
  <si>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</si>
  <si>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</si>
  <si>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</si>
  <si>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</si>
  <si>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</si>
  <si>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</si>
  <si>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</si>
  <si>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</si>
  <si>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</si>
  <si>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</si>
  <si>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</si>
  <si>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</si>
  <si>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</si>
  <si>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</si>
  <si>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</si>
  <si>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</si>
  <si>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</si>
  <si>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</si>
  <si>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</si>
  <si>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</si>
  <si>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</si>
  <si>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</si>
  <si>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</si>
  <si>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</si>
  <si>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</si>
  <si>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</si>
  <si>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</si>
  <si>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</si>
  <si>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</si>
  <si>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</si>
  <si>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</si>
  <si>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</si>
  <si>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</si>
  <si>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</si>
  <si>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</si>
  <si>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</si>
  <si>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</si>
  <si>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</si>
  <si>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</si>
  <si>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</si>
  <si>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</si>
  <si>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</si>
  <si>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</si>
  <si>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</si>
  <si>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</si>
  <si>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</si>
  <si>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</si>
  <si>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</si>
  <si>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</si>
  <si>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</si>
  <si>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</si>
  <si>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</si>
  <si>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</si>
  <si>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</si>
  <si>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</si>
  <si>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</si>
  <si>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</si>
  <si>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</si>
  <si>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</si>
  <si>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</si>
  <si>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</si>
  <si>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</si>
  <si>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</si>
  <si>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</si>
  <si>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</si>
  <si>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</si>
  <si>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</si>
  <si>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</si>
  <si>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</si>
  <si>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</si>
  <si>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</si>
  <si>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</si>
  <si>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</si>
  <si>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</si>
  <si>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</si>
  <si>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</si>
  <si>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</si>
  <si>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</si>
  <si>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</si>
  <si>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</si>
  <si>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</si>
  <si>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</si>
  <si>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</si>
  <si>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</si>
  <si>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</si>
  <si>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</si>
  <si>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</si>
  <si>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</si>
  <si>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</si>
  <si>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</si>
  <si>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</si>
  <si>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</si>
  <si>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</si>
  <si>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</si>
  <si>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</si>
  <si>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</si>
  <si>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</si>
  <si>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</si>
  <si>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</si>
  <si>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</si>
  <si>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</si>
  <si>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</si>
  <si>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</si>
  <si>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</si>
  <si>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</si>
  <si>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</si>
  <si>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</si>
  <si>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</si>
  <si>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</si>
  <si>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</si>
  <si>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</si>
  <si>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</si>
  <si>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</si>
  <si>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</si>
  <si>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</si>
  <si>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</si>
  <si>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</si>
  <si>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</si>
  <si>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</si>
  <si>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</si>
  <si>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</si>
  <si>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</si>
  <si>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</si>
  <si>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</si>
  <si>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</si>
  <si>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</si>
  <si>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</si>
  <si>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</si>
  <si>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</si>
  <si>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</si>
  <si>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</si>
  <si>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</si>
  <si>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</si>
  <si>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</si>
  <si>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</si>
  <si>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</si>
  <si>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</si>
  <si>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</si>
  <si>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</si>
  <si>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</si>
  <si>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</si>
  <si>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</si>
  <si>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</si>
  <si>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</si>
  <si>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</si>
  <si>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</si>
  <si>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</si>
  <si>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</si>
  <si>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</si>
  <si>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</si>
  <si>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</si>
  <si>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</si>
  <si>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</si>
  <si>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</si>
  <si>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</si>
  <si>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</si>
  <si>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</si>
  <si>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</si>
  <si>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</si>
  <si>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</si>
  <si>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</si>
  <si>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</si>
  <si>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</si>
  <si>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</si>
  <si>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</si>
  <si>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</si>
  <si>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</si>
  <si>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</si>
  <si>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</si>
  <si>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</si>
  <si>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</si>
  <si>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</si>
  <si>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</si>
  <si>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</si>
  <si>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</si>
  <si>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</si>
  <si>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</si>
  <si>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</si>
  <si>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</si>
  <si>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</si>
  <si>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</si>
  <si>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</si>
  <si>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</si>
  <si>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</si>
  <si>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</si>
  <si>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</si>
  <si>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</si>
  <si>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</si>
  <si>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</si>
  <si>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</si>
  <si>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</si>
  <si>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</si>
  <si>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</si>
  <si>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</si>
  <si>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</si>
  <si>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</si>
  <si>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</si>
  <si>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</si>
  <si>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</si>
  <si>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</si>
  <si>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</si>
  <si>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</si>
  <si>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</si>
  <si>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</si>
  <si>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</si>
  <si>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</si>
  <si>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</si>
  <si>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</si>
  <si>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</si>
  <si>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</si>
  <si>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</si>
  <si>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</si>
  <si>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</si>
  <si>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</si>
  <si>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</si>
  <si>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</si>
  <si>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</si>
  <si>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</si>
  <si>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</si>
  <si>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</si>
  <si>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</si>
  <si>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</si>
  <si>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</si>
  <si>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</si>
  <si>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</si>
  <si>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</si>
  <si>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</si>
  <si>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</si>
  <si>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</si>
  <si>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</si>
  <si>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</si>
  <si>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</si>
  <si>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</si>
  <si>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</si>
  <si>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</si>
  <si>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</si>
  <si>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</si>
  <si>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</si>
  <si>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</si>
  <si>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</si>
  <si>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</si>
  <si>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</si>
  <si>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</si>
  <si>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</si>
  <si>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</si>
  <si>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</si>
  <si>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</si>
  <si>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</si>
  <si>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</si>
  <si>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</si>
  <si>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</si>
  <si>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</si>
  <si>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</si>
  <si>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</si>
  <si>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</si>
  <si>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</si>
  <si>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</si>
  <si>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</si>
  <si>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</si>
  <si>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</si>
  <si>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</si>
  <si>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</si>
  <si>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</si>
  <si>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</si>
  <si>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</si>
  <si>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</si>
  <si>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</si>
  <si>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</si>
  <si>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</si>
  <si>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</si>
  <si>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</si>
  <si>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</si>
  <si>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</si>
  <si>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</si>
  <si>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</si>
  <si>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</si>
  <si>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</si>
  <si>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</si>
  <si>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</si>
  <si>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</si>
  <si>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</si>
  <si>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</si>
  <si>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</si>
  <si>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</si>
  <si>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</si>
  <si>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</si>
  <si>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</si>
  <si>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</si>
  <si>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</si>
  <si>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</si>
  <si>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</si>
  <si>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</si>
  <si>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</si>
  <si>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</si>
  <si>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</si>
  <si>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</si>
  <si>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</si>
  <si>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</si>
  <si>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</si>
  <si>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</si>
  <si>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</si>
  <si>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</si>
  <si>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</si>
  <si>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</si>
  <si>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</si>
  <si>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</si>
  <si>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</si>
  <si>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</si>
  <si>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</si>
  <si>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</si>
  <si>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</si>
  <si>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</si>
  <si>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</si>
  <si>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</si>
  <si>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</si>
  <si>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</si>
  <si>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</si>
  <si>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</si>
  <si>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</si>
  <si>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</si>
  <si>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</si>
  <si>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</si>
  <si>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</si>
  <si>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</si>
  <si>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</si>
  <si>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</si>
  <si>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</si>
  <si>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</si>
  <si>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</si>
  <si>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</si>
  <si>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</si>
  <si>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</si>
  <si>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</si>
  <si>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</si>
  <si>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</si>
  <si>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</si>
  <si>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</si>
  <si>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</si>
  <si>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</si>
  <si>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</si>
  <si>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</si>
  <si>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</si>
  <si>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</si>
  <si>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</si>
  <si>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</si>
  <si>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</si>
  <si>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</si>
  <si>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</si>
  <si>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</si>
  <si>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</si>
  <si>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</si>
  <si>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</si>
  <si>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</si>
  <si>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</si>
  <si>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</si>
  <si>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</si>
  <si>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</si>
  <si>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</si>
  <si>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</si>
  <si>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</si>
  <si>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</si>
  <si>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</si>
  <si>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</si>
  <si>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</si>
  <si>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</si>
  <si>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</si>
  <si>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</si>
  <si>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</si>
  <si>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</si>
  <si>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</si>
  <si>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</si>
  <si>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</si>
  <si>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</si>
  <si>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</si>
  <si>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</si>
  <si>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</si>
  <si>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</si>
  <si>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</si>
  <si>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</si>
  <si>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</si>
  <si>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</si>
  <si>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</si>
  <si>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</si>
  <si>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</si>
  <si>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</si>
  <si>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</si>
  <si>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</si>
  <si>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</si>
  <si>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</si>
  <si>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</si>
  <si>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</si>
  <si>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</si>
  <si>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</si>
  <si>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</si>
  <si>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</si>
  <si>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</si>
  <si>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</si>
  <si>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</si>
  <si>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</si>
  <si>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</si>
  <si>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</si>
  <si>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</si>
  <si>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</si>
  <si>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</si>
  <si>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</si>
  <si>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</si>
  <si>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</si>
  <si>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</si>
  <si>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</si>
  <si>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</si>
  <si>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</si>
  <si>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</si>
  <si>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</si>
  <si>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</si>
  <si>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</si>
  <si>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</si>
  <si>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</si>
  <si>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</si>
  <si>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</si>
  <si>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</si>
  <si>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</si>
  <si>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</si>
  <si>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</si>
  <si>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</si>
  <si>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</si>
  <si>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</si>
  <si>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</si>
  <si>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</si>
  <si>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</si>
  <si>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</si>
  <si>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</si>
  <si>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</si>
  <si>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</si>
  <si>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</si>
  <si>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</si>
  <si>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</si>
  <si>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</si>
  <si>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</si>
  <si>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</si>
  <si>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</si>
  <si>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</si>
  <si>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</si>
  <si>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</si>
  <si>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</si>
  <si>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</si>
  <si>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</si>
  <si>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</si>
  <si>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</si>
  <si>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</si>
  <si>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</si>
  <si>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</si>
  <si>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</si>
  <si>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</si>
  <si>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</si>
  <si>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</si>
  <si>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</si>
  <si>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</si>
  <si>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</si>
  <si>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</si>
  <si>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</si>
  <si>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</si>
  <si>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</si>
  <si>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</si>
  <si>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</si>
  <si>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</si>
  <si>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</si>
  <si>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</si>
  <si>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</si>
  <si>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</si>
  <si>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</si>
  <si>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</si>
  <si>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</si>
  <si>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</si>
  <si>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</si>
  <si>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</si>
  <si>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</si>
  <si>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</si>
  <si>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</si>
  <si>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</si>
  <si>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</si>
  <si>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</si>
  <si>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</si>
  <si>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</si>
  <si>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</si>
  <si>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</si>
  <si>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</si>
  <si>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</si>
  <si>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</si>
  <si>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</si>
  <si>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</si>
  <si>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</si>
  <si>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</si>
  <si>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</si>
  <si>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</si>
  <si>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</si>
  <si>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</si>
  <si>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</si>
  <si>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</si>
  <si>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</si>
  <si>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</si>
  <si>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</si>
  <si>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</si>
  <si>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</si>
  <si>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</si>
  <si>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</si>
  <si>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</si>
  <si>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</si>
  <si>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</si>
  <si>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</si>
  <si>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</si>
  <si>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</si>
  <si>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</si>
  <si>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</si>
  <si>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</si>
  <si>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</si>
  <si>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</si>
  <si>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</si>
  <si>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</si>
  <si>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</si>
  <si>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</si>
  <si>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</si>
  <si>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</si>
  <si>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</si>
  <si>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</si>
  <si>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</si>
  <si>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</si>
  <si>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</si>
  <si>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</si>
  <si>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</si>
  <si>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</si>
  <si>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</si>
  <si>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</si>
  <si>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</si>
  <si>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</si>
  <si>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</si>
  <si>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</si>
  <si>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</si>
  <si>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</si>
  <si>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</si>
  <si>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</si>
  <si>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</si>
  <si>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</si>
  <si>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</si>
  <si>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</si>
  <si>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</si>
  <si>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</si>
  <si>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</si>
  <si>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</si>
  <si>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</si>
  <si>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</si>
  <si>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</si>
  <si>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</si>
  <si>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</si>
  <si>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</si>
  <si>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</si>
  <si>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</si>
  <si>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</si>
  <si>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</si>
  <si>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</si>
  <si>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</si>
  <si>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</si>
  <si>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</si>
  <si>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</si>
  <si>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</si>
  <si>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</si>
  <si>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</si>
  <si>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</si>
  <si>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</si>
  <si>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</si>
  <si>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</si>
  <si>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</si>
  <si>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</si>
  <si>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</si>
  <si>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</si>
  <si>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</si>
  <si>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</si>
  <si>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</si>
  <si>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</si>
  <si>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</si>
  <si>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</si>
  <si>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</si>
  <si>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</si>
  <si>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</si>
  <si>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</si>
  <si>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</si>
  <si>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</si>
  <si>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</si>
  <si>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</si>
  <si>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</si>
  <si>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</si>
  <si>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</si>
  <si>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</si>
  <si>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</si>
  <si>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</si>
  <si>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</si>
  <si>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</si>
  <si>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</si>
  <si>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</si>
  <si>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</si>
  <si>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</si>
  <si>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</si>
  <si>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</si>
  <si>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</si>
  <si>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</si>
  <si>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</si>
  <si>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</si>
  <si>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</si>
  <si>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</si>
  <si>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</si>
  <si>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</si>
  <si>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</si>
  <si>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</si>
  <si>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</si>
  <si>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</si>
  <si>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</si>
  <si>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</si>
  <si>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</si>
  <si>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</si>
  <si>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</si>
  <si>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</si>
  <si>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</si>
  <si>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</si>
  <si>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</si>
  <si>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</si>
  <si>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</si>
  <si>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</si>
  <si>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</si>
  <si>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</si>
  <si>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</si>
  <si>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</si>
  <si>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</si>
  <si>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</si>
  <si>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</si>
  <si>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</si>
  <si>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</si>
  <si>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</si>
  <si>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</si>
  <si>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</si>
  <si>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</si>
  <si>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</si>
  <si>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</si>
  <si>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</si>
  <si>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</si>
  <si>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</si>
  <si>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</si>
  <si>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</si>
  <si>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</si>
  <si>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</si>
  <si>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</si>
  <si>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</si>
  <si>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</si>
  <si>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</si>
  <si>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</si>
  <si>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</si>
  <si>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</si>
  <si>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</si>
  <si>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</si>
  <si>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</si>
  <si>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</si>
  <si>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</si>
  <si>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</si>
  <si>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</si>
  <si>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</si>
  <si>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</si>
  <si>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</si>
  <si>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</si>
  <si>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</si>
  <si>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</si>
  <si>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</si>
  <si>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</si>
  <si>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</si>
  <si>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</si>
  <si>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</si>
  <si>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</si>
  <si>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</si>
  <si>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</si>
  <si>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</si>
  <si>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</si>
  <si>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</si>
  <si>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</si>
  <si>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</si>
  <si>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</si>
  <si>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</si>
  <si>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</si>
  <si>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</si>
  <si>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</si>
  <si>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</si>
  <si>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</si>
  <si>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</si>
  <si>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</si>
  <si>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</si>
  <si>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</si>
  <si>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</si>
  <si>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</si>
  <si>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</si>
  <si>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</si>
  <si>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</si>
  <si>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</si>
  <si>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</si>
  <si>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</si>
  <si>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</si>
  <si>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</si>
  <si>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</si>
  <si>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</si>
  <si>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</si>
  <si>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</si>
  <si>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</si>
  <si>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</si>
  <si>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</si>
  <si>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</si>
  <si>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</si>
  <si>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</si>
  <si>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</si>
  <si>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</si>
  <si>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</si>
  <si>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</si>
  <si>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</si>
  <si>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</si>
  <si>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</si>
  <si>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</si>
  <si>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</si>
  <si>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</si>
  <si>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</si>
  <si>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</si>
  <si>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</si>
  <si>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</si>
  <si>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</si>
  <si>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</si>
  <si>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</si>
  <si>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</si>
  <si>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</si>
  <si>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</si>
  <si>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</si>
  <si>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</si>
  <si>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</si>
  <si>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</si>
  <si>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</si>
  <si>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</si>
  <si>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</si>
  <si>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</si>
  <si>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</si>
  <si>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</si>
  <si>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</si>
  <si>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</si>
  <si>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</si>
  <si>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</si>
  <si>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</si>
  <si>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</si>
  <si>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</si>
  <si>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</si>
  <si>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</si>
  <si>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</si>
  <si>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</si>
  <si>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</si>
  <si>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</si>
  <si>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</si>
  <si>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</si>
  <si>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</si>
  <si>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</si>
  <si>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</si>
  <si>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</si>
  <si>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</si>
  <si>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</si>
  <si>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</si>
  <si>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</si>
  <si>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</si>
  <si>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</si>
  <si>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</si>
  <si>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</si>
  <si>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</si>
  <si>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</si>
  <si>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</si>
  <si>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</si>
  <si>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</si>
  <si>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</si>
  <si>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</si>
  <si>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</si>
  <si>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</si>
  <si>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</si>
  <si>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</si>
  <si>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</si>
  <si>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</si>
  <si>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</si>
  <si>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</si>
  <si>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</si>
  <si>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</si>
  <si>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</si>
  <si>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</si>
  <si>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</si>
  <si>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</si>
  <si>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</si>
  <si>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</si>
  <si>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</si>
  <si>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</si>
  <si>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</si>
  <si>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</si>
  <si>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</si>
  <si>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</si>
  <si>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</si>
  <si>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</si>
  <si>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</si>
  <si>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</si>
  <si>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</si>
  <si>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</si>
  <si>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</si>
  <si>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</si>
  <si>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</si>
  <si>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</si>
  <si>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</si>
  <si>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</si>
  <si>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</si>
  <si>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</si>
  <si>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</si>
  <si>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</si>
  <si>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</si>
  <si>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</si>
  <si>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</si>
  <si>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</si>
  <si>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</si>
  <si>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</si>
  <si>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</si>
  <si>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</si>
  <si>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</si>
  <si>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</si>
  <si>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</si>
  <si>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</si>
  <si>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</si>
  <si>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</si>
  <si>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</si>
  <si>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</si>
  <si>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</si>
  <si>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</si>
  <si>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</si>
  <si>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</si>
  <si>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</si>
  <si>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</si>
  <si>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</si>
  <si>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</si>
  <si>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</si>
  <si>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</si>
  <si>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</si>
  <si>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</si>
  <si>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</si>
  <si>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</si>
  <si>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</si>
  <si>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</si>
  <si>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</si>
  <si>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</si>
  <si>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</si>
  <si>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</si>
  <si>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</si>
  <si>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</si>
  <si>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</si>
  <si>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</si>
  <si>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</si>
  <si>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</si>
  <si>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</si>
  <si>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</si>
  <si>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</si>
  <si>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</si>
  <si>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</si>
  <si>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</si>
  <si>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</si>
  <si>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</si>
  <si>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</si>
  <si>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</si>
  <si>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</si>
  <si>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</si>
  <si>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</si>
  <si>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</si>
  <si>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</si>
  <si>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</si>
  <si>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</si>
  <si>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</si>
  <si>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</si>
  <si>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</si>
  <si>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</si>
  <si>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</si>
  <si>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</si>
  <si>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</si>
  <si>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</si>
  <si>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</si>
  <si>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</si>
  <si>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</si>
  <si>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</si>
  <si>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</si>
  <si>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</si>
  <si>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</si>
  <si>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</si>
  <si>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</si>
  <si>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</si>
  <si>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</si>
  <si>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</si>
  <si>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</si>
  <si>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</si>
  <si>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</si>
  <si>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</si>
  <si>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</si>
  <si>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</si>
  <si>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</si>
  <si>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</si>
  <si>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</si>
  <si>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</si>
  <si>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</si>
  <si>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</si>
  <si>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</si>
  <si>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</si>
  <si>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</si>
  <si>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</si>
  <si>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</si>
  <si>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</si>
  <si>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</si>
  <si>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</si>
  <si>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</si>
  <si>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</si>
  <si>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</si>
  <si>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</si>
  <si>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</si>
  <si>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</si>
  <si>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</si>
  <si>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</si>
  <si>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</si>
  <si>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</si>
  <si>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</si>
  <si>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</si>
  <si>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</si>
  <si>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</si>
  <si>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</si>
  <si>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</si>
  <si>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</si>
  <si>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</si>
  <si>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</si>
  <si>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</si>
  <si>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</si>
  <si>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</si>
  <si>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</si>
  <si>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</si>
  <si>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</si>
  <si>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</si>
  <si>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</si>
  <si>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</si>
  <si>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</si>
  <si>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</si>
  <si>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</si>
  <si>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</si>
  <si>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</si>
  <si>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</si>
  <si>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</si>
  <si>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</si>
  <si>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</si>
  <si>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</si>
  <si>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</si>
  <si>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</si>
  <si>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</si>
  <si>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</si>
  <si>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</si>
  <si>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</si>
  <si>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</si>
  <si>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</si>
  <si>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</si>
  <si>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</si>
  <si>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</si>
  <si>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</si>
  <si>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</si>
  <si>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</si>
  <si>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</si>
  <si>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</si>
  <si>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</si>
  <si>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</si>
  <si>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</si>
  <si>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</si>
  <si>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</si>
  <si>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</si>
  <si>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</si>
  <si>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</si>
  <si>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</si>
  <si>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</si>
  <si>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</si>
  <si>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</si>
  <si>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</si>
  <si>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</si>
  <si>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</si>
  <si>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</si>
  <si>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</si>
  <si>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</si>
  <si>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</si>
  <si>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</si>
  <si>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</si>
  <si>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</si>
  <si>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</si>
  <si>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</si>
  <si>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</si>
  <si>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</si>
  <si>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</si>
  <si>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</si>
  <si>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</si>
  <si>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</si>
  <si>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</si>
  <si>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</si>
  <si>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</si>
  <si>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</si>
  <si>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</si>
  <si>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</si>
  <si>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</si>
  <si>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</si>
  <si>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</si>
  <si>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</si>
  <si>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</si>
  <si>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</si>
  <si>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</si>
  <si>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</si>
  <si>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</si>
  <si>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</si>
  <si>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</si>
  <si>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</si>
  <si>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</si>
  <si>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</si>
  <si>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</si>
  <si>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</si>
  <si>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</si>
  <si>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</si>
  <si>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</si>
  <si>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</si>
  <si>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</si>
  <si>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</si>
  <si>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</si>
  <si>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</si>
  <si>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</si>
  <si>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</si>
  <si>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</si>
  <si>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</si>
  <si>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</si>
  <si>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</si>
  <si>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</si>
  <si>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</si>
  <si>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</si>
  <si>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</si>
  <si>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</si>
  <si>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</si>
  <si>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</si>
  <si>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</si>
  <si>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</si>
  <si>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</si>
  <si>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</si>
  <si>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</si>
  <si>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</si>
  <si>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</si>
  <si>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</si>
  <si>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</si>
  <si>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</si>
  <si>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</si>
  <si>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</si>
  <si>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</si>
  <si>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</si>
  <si>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</si>
  <si>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</si>
  <si>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</si>
  <si>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</si>
  <si>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</si>
  <si>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</si>
  <si>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</si>
  <si>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</si>
  <si>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</si>
  <si>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</si>
  <si>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</si>
  <si>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</si>
  <si>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</si>
  <si>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</si>
  <si>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</si>
  <si>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</si>
  <si>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</si>
  <si>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</si>
  <si>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</si>
  <si>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</si>
  <si>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</si>
  <si>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</si>
  <si>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</si>
  <si>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</si>
  <si>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</si>
  <si>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</si>
  <si>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</si>
  <si>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</si>
  <si>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</si>
  <si>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</si>
  <si>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</si>
  <si>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</si>
  <si>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</si>
  <si>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</si>
  <si>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</si>
  <si>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</si>
  <si>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</si>
  <si>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</si>
  <si>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</si>
  <si>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</si>
  <si>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</si>
  <si>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</si>
  <si>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</si>
  <si>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</si>
  <si>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</si>
  <si>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</si>
  <si>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</si>
  <si>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</si>
  <si>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</si>
  <si>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</si>
  <si>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</si>
  <si>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</si>
  <si>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</si>
  <si>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</si>
  <si>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</si>
  <si>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</si>
  <si>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</si>
  <si>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</si>
  <si>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</si>
  <si>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</si>
  <si>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</si>
  <si>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</si>
  <si>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</si>
  <si>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</si>
  <si>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</si>
  <si>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</si>
  <si>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</si>
  <si>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</si>
  <si>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</si>
  <si>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</si>
  <si>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</si>
  <si>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</si>
  <si>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</si>
  <si>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</si>
  <si>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</si>
  <si>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</si>
  <si>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</si>
  <si>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</si>
  <si>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</si>
  <si>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</si>
  <si>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</si>
  <si>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</si>
  <si>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</si>
  <si>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</si>
  <si>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</si>
  <si>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</si>
  <si>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</si>
  <si>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</si>
  <si>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</si>
  <si>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</si>
  <si>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</si>
  <si>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</si>
  <si>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</si>
  <si>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</si>
  <si>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</si>
  <si>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</si>
  <si>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</si>
  <si>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</si>
  <si>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</si>
  <si>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</si>
  <si>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</si>
  <si>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</si>
  <si>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</si>
  <si>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</si>
  <si>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</si>
  <si>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</si>
  <si>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</si>
  <si>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</si>
  <si>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</si>
  <si>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</si>
  <si>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</si>
  <si>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</si>
  <si>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</si>
  <si>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</si>
  <si>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</si>
  <si>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</si>
  <si>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</si>
  <si>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</si>
  <si>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</si>
  <si>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</si>
  <si>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</si>
  <si>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</si>
  <si>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</si>
  <si>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</si>
  <si>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</si>
  <si>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</si>
  <si>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</si>
  <si>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</si>
  <si>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</si>
  <si>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</si>
  <si>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</si>
  <si>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</si>
  <si>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</si>
  <si>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</si>
  <si>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</si>
  <si>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</si>
  <si>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</si>
  <si>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</si>
  <si>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</si>
  <si>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</si>
  <si>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</si>
  <si>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</si>
  <si>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</si>
  <si>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</si>
  <si>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</si>
  <si>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</si>
  <si>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</si>
  <si>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</si>
  <si>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</si>
  <si>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</si>
  <si>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</si>
  <si>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</si>
  <si>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</si>
  <si>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</si>
  <si>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</si>
  <si>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</si>
  <si>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</si>
  <si>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</si>
  <si>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</si>
  <si>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</si>
  <si>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</si>
  <si>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</si>
  <si>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</si>
  <si>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</si>
  <si>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</si>
  <si>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</si>
  <si>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</si>
  <si>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</si>
  <si>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</si>
  <si>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</si>
  <si>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</si>
  <si>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</si>
  <si>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</si>
  <si>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</si>
  <si>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</si>
  <si>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</si>
  <si>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</si>
  <si>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</si>
  <si>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</si>
  <si>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</si>
  <si>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</si>
  <si>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</si>
  <si>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</si>
  <si>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</si>
  <si>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</si>
  <si>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</si>
  <si>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</si>
  <si>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</si>
  <si>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</si>
  <si>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</si>
  <si>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</si>
  <si>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</si>
  <si>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</si>
  <si>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</si>
  <si>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</si>
  <si>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</si>
  <si>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</si>
  <si>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</si>
  <si>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</si>
  <si>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</si>
  <si>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</si>
  <si>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</si>
  <si>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</si>
  <si>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</si>
  <si>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</si>
  <si>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</si>
  <si>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</si>
  <si>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</si>
  <si>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</si>
  <si>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</si>
  <si>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</si>
  <si>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</si>
  <si>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</si>
  <si>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</si>
  <si>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</si>
  <si>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</si>
  <si>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</si>
  <si>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</si>
  <si>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</si>
  <si>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</si>
  <si>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</si>
  <si>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</si>
  <si>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</si>
  <si>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</si>
  <si>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</si>
  <si>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</si>
  <si>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</si>
  <si>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</si>
  <si>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</si>
  <si>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</si>
  <si>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</si>
  <si>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</si>
  <si>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</si>
  <si>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</si>
  <si>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</si>
  <si>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</si>
  <si>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</si>
  <si>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</si>
  <si>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</si>
  <si>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</si>
  <si>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</si>
  <si>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</si>
  <si>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</si>
  <si>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</si>
  <si>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</si>
  <si>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</si>
  <si>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</si>
  <si>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</si>
  <si>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</si>
  <si>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</si>
  <si>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</si>
  <si>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</si>
  <si>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</si>
  <si>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</si>
  <si>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</si>
  <si>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</si>
  <si>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</si>
  <si>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</si>
  <si>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</si>
  <si>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</si>
  <si>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</si>
  <si>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</si>
  <si>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</si>
  <si>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</si>
  <si>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</si>
  <si>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</si>
  <si>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</si>
  <si>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</si>
  <si>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</si>
  <si>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</si>
  <si>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</si>
  <si>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</si>
  <si>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</si>
  <si>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</si>
  <si>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</si>
  <si>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</si>
  <si>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</si>
  <si>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</si>
  <si>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</si>
  <si>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</si>
  <si>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</si>
  <si>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</si>
  <si>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</si>
  <si>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</si>
  <si>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</si>
  <si>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</si>
  <si>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</si>
  <si>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</si>
  <si>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</si>
  <si>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</si>
  <si>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</si>
  <si>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</si>
  <si>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</si>
  <si>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</si>
  <si>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</si>
  <si>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</si>
  <si>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</si>
  <si>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</si>
  <si>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</si>
  <si>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</si>
  <si>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</si>
  <si>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</si>
  <si>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</si>
  <si>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</si>
  <si>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</si>
  <si>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</si>
  <si>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</si>
  <si>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</si>
  <si>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</si>
  <si>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</si>
  <si>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</si>
  <si>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</si>
  <si>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</si>
  <si>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</si>
  <si>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</si>
  <si>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</si>
  <si>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</si>
  <si>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</si>
  <si>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</si>
  <si>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</si>
  <si>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</si>
  <si>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</si>
  <si>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</si>
  <si>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</si>
  <si>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</si>
  <si>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</si>
  <si>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</si>
  <si>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</si>
  <si>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</si>
  <si>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</si>
  <si>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</si>
  <si>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</si>
  <si>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</si>
  <si>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</si>
  <si>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</si>
  <si>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</si>
  <si>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</si>
  <si>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</si>
  <si>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</si>
  <si>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</si>
  <si>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</si>
  <si>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</si>
  <si>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</si>
  <si>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</si>
  <si>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</si>
  <si>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</si>
  <si>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</si>
  <si>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</si>
  <si>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</si>
  <si>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</si>
  <si>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</si>
  <si>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</si>
  <si>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</si>
  <si>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</si>
  <si>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</si>
  <si>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</si>
  <si>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</si>
  <si>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</si>
  <si>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</si>
  <si>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</si>
  <si>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</si>
  <si>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</si>
  <si>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</si>
  <si>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</si>
  <si>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</si>
  <si>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</si>
  <si>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</si>
  <si>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</si>
  <si>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</si>
  <si>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</si>
  <si>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</si>
  <si>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</si>
  <si>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</si>
  <si>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</si>
  <si>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</si>
  <si>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</si>
  <si>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</si>
  <si>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</si>
  <si>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</si>
  <si>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</si>
  <si>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</si>
  <si>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</si>
  <si>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</si>
  <si>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</si>
  <si>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</si>
  <si>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</si>
  <si>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</si>
  <si>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</si>
  <si>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</si>
  <si>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</si>
  <si>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</si>
  <si>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</si>
  <si>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</si>
  <si>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</si>
  <si>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</si>
  <si>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</si>
  <si>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</si>
  <si>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</si>
  <si>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</si>
  <si>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</si>
  <si>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</si>
  <si>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</si>
  <si>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</si>
  <si>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</si>
  <si>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</si>
  <si>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</si>
  <si>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</si>
  <si>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</si>
  <si>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</si>
  <si>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</si>
  <si>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</si>
  <si>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</si>
  <si>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</si>
  <si>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</si>
  <si>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</si>
  <si>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</si>
  <si>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</si>
  <si>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</si>
  <si>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</si>
  <si>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</si>
  <si>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</si>
  <si>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</si>
  <si>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</si>
  <si>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</si>
  <si>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</si>
  <si>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</si>
  <si>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</si>
  <si>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</si>
  <si>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</si>
  <si>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</si>
  <si>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</si>
  <si>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</si>
  <si>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</si>
  <si>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</si>
  <si>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</si>
  <si>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</si>
  <si>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</si>
  <si>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</si>
  <si>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</si>
  <si>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</si>
  <si>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</si>
  <si>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</si>
  <si>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</si>
  <si>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</si>
  <si>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</si>
  <si>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</si>
  <si>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</si>
  <si>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</si>
  <si>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</si>
  <si>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</si>
  <si>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</si>
  <si>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</si>
  <si>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</si>
  <si>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</si>
  <si>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</si>
  <si>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</si>
  <si>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</si>
  <si>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</si>
  <si>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</si>
  <si>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</si>
  <si>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</si>
  <si>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</si>
  <si>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</si>
  <si>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</si>
  <si>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</si>
  <si>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</si>
  <si>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</si>
  <si>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</si>
  <si>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</si>
  <si>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</si>
  <si>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</si>
  <si>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</si>
  <si>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</si>
  <si>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</si>
  <si>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</si>
  <si>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</si>
  <si>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</si>
  <si>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</si>
  <si>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</si>
  <si>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</si>
  <si>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</si>
  <si>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</si>
  <si>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</si>
  <si>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</si>
  <si>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</si>
  <si>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</si>
  <si>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</si>
  <si>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</si>
  <si>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</si>
  <si>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</si>
  <si>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</si>
  <si>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</si>
  <si>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</si>
  <si>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</si>
  <si>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</si>
  <si>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</si>
  <si>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</si>
  <si>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</si>
  <si>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</si>
  <si>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</si>
  <si>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</si>
  <si>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</si>
  <si>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</si>
  <si>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</si>
  <si>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</si>
  <si>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</si>
  <si>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</si>
  <si>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</si>
  <si>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</si>
  <si>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</si>
  <si>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</si>
  <si>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</si>
  <si>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</si>
  <si>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</si>
  <si>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</si>
  <si>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</si>
  <si>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</si>
  <si>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</si>
  <si>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</si>
  <si>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</si>
  <si>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</si>
  <si>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</si>
  <si>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</si>
  <si>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</si>
  <si>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</si>
  <si>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</si>
  <si>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</si>
  <si>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</si>
  <si>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</si>
  <si>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</si>
  <si>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</si>
  <si>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</si>
  <si>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</si>
  <si>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</si>
  <si>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</si>
  <si>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</si>
  <si>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</si>
  <si>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</si>
  <si>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</si>
  <si>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</si>
  <si>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</si>
  <si>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</si>
  <si>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</si>
  <si>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</si>
  <si>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</si>
  <si>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</si>
  <si>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</si>
  <si>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</si>
  <si>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</si>
  <si>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</si>
  <si>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</si>
  <si>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</si>
  <si>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</si>
  <si>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</si>
  <si>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</si>
  <si>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</si>
  <si>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</si>
  <si>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</si>
  <si>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</si>
  <si>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</si>
  <si>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</si>
  <si>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</si>
  <si>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</si>
  <si>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</si>
  <si>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</si>
  <si>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</si>
  <si>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</si>
  <si>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</si>
  <si>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</si>
  <si>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</si>
  <si>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</si>
  <si>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</si>
  <si>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</si>
  <si>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</si>
  <si>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</si>
  <si>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</si>
  <si>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</si>
  <si>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</si>
  <si>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</si>
  <si>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</si>
  <si>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</si>
  <si>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</si>
  <si>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</si>
  <si>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</si>
  <si>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</si>
  <si>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</si>
  <si>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</si>
  <si>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</si>
  <si>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</si>
  <si>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</si>
  <si>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</si>
  <si>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</si>
  <si>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</si>
  <si>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</si>
  <si>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</si>
  <si>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</si>
  <si>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</si>
  <si>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</si>
  <si>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</si>
  <si>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</si>
  <si>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</si>
  <si>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</si>
  <si>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</si>
  <si>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</si>
  <si>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</si>
  <si>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</si>
  <si>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</si>
  <si>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</si>
  <si>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</si>
  <si>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</si>
  <si>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</si>
  <si>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</si>
  <si>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</si>
  <si>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</si>
  <si>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</si>
  <si>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</si>
  <si>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</si>
  <si>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</si>
  <si>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</si>
  <si>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</si>
  <si>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</si>
  <si>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</si>
  <si>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</si>
  <si>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</si>
  <si>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</si>
  <si>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</si>
  <si>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</si>
  <si>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</si>
  <si>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</si>
  <si>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</si>
  <si>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</si>
  <si>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</si>
  <si>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</si>
  <si>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</si>
  <si>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</si>
  <si>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</si>
  <si>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</si>
  <si>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</si>
  <si>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</si>
  <si>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</si>
  <si>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</si>
  <si>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</si>
  <si>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</si>
  <si>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</si>
  <si>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</si>
  <si>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</si>
  <si>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</si>
  <si>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</si>
  <si>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</si>
  <si>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</si>
  <si>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</si>
  <si>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</si>
  <si>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</si>
  <si>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</si>
  <si>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</si>
  <si>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</si>
  <si>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</si>
  <si>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</si>
  <si>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</si>
  <si>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</si>
  <si>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</si>
  <si>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</si>
  <si>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</si>
  <si>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</si>
  <si>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</si>
  <si>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</si>
  <si>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</si>
  <si>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</si>
  <si>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</si>
  <si>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</si>
  <si>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</si>
  <si>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</si>
  <si>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</si>
  <si>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</si>
  <si>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</si>
  <si>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</si>
  <si>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</si>
  <si>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</si>
  <si>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</si>
  <si>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</si>
  <si>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</si>
  <si>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</si>
  <si>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</si>
  <si>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</si>
  <si>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</si>
  <si>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</si>
  <si>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</si>
  <si>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</si>
  <si>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</si>
  <si>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</si>
  <si>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</si>
  <si>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</si>
  <si>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</si>
  <si>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</si>
  <si>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</si>
  <si>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</si>
  <si>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</si>
  <si>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</si>
  <si>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</si>
  <si>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</si>
  <si>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</si>
  <si>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</si>
  <si>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</si>
  <si>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</si>
  <si>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</si>
  <si>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</si>
  <si>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</si>
  <si>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</si>
  <si>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</si>
  <si>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</si>
  <si>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</si>
  <si>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</si>
  <si>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</si>
  <si>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</si>
  <si>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</si>
  <si>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</si>
  <si>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</si>
  <si>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</si>
  <si>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</si>
  <si>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</si>
  <si>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</si>
  <si>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</si>
  <si>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</si>
  <si>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</si>
  <si>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</si>
  <si>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</si>
  <si>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</si>
  <si>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</si>
  <si>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</si>
  <si>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</si>
  <si>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</si>
  <si>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</si>
  <si>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</si>
  <si>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</si>
  <si>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</si>
  <si>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</si>
  <si>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</si>
  <si>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</si>
  <si>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</si>
  <si>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</si>
  <si>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</si>
  <si>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</si>
  <si>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</si>
  <si>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</si>
  <si>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</si>
  <si>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</si>
  <si>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</si>
  <si>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</si>
  <si>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</si>
  <si>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</si>
  <si>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</si>
  <si>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</si>
  <si>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</si>
  <si>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</si>
  <si>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</si>
  <si>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</si>
  <si>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</si>
  <si>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</si>
  <si>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</si>
  <si>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</si>
  <si>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</si>
  <si>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</si>
  <si>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</si>
  <si>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</si>
  <si>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</si>
  <si>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</si>
  <si>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</si>
  <si>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</si>
  <si>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</si>
  <si>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</si>
  <si>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</si>
  <si>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</si>
  <si>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</si>
  <si>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</si>
  <si>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</si>
  <si>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</si>
  <si>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</si>
  <si>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</si>
  <si>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</si>
  <si>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</si>
  <si>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</si>
  <si>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</si>
  <si>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</si>
  <si>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</si>
  <si>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</si>
  <si>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</si>
  <si>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</si>
  <si>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</si>
  <si>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</si>
  <si>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</si>
  <si>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</si>
  <si>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</si>
  <si>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</si>
  <si>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</si>
  <si>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</si>
  <si>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</si>
  <si>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</si>
  <si>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</si>
  <si>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</si>
  <si>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</si>
  <si>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</si>
  <si>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</si>
  <si>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</si>
  <si>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</si>
  <si>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</si>
  <si>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</si>
  <si>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</si>
  <si>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</si>
  <si>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</si>
  <si>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</si>
  <si>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</si>
  <si>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</si>
  <si>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</si>
  <si>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</si>
  <si>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</si>
  <si>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</si>
  <si>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</si>
  <si>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</si>
  <si>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</si>
  <si>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</si>
  <si>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</si>
  <si>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</si>
  <si>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</si>
  <si>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</si>
  <si>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</si>
  <si>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</si>
  <si>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</si>
  <si>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</si>
  <si>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</si>
  <si>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</si>
  <si>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</si>
  <si>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</si>
  <si>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</si>
  <si>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</si>
  <si>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</si>
  <si>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</si>
  <si>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</si>
  <si>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</si>
  <si>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</si>
  <si>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</si>
  <si>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</si>
  <si>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</si>
  <si>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</si>
  <si>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</si>
  <si>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</si>
  <si>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</si>
  <si>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</si>
  <si>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</si>
  <si>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</si>
  <si>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</si>
  <si>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</si>
  <si>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</si>
  <si>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</si>
  <si>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</si>
  <si>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</si>
  <si>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</si>
  <si>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</si>
  <si>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</si>
  <si>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</si>
  <si>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</si>
  <si>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</si>
  <si>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</si>
  <si>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</si>
  <si>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</si>
  <si>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</si>
  <si>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</si>
  <si>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</si>
  <si>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</si>
  <si>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</si>
  <si>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</si>
  <si>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</si>
  <si>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</si>
  <si>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</si>
  <si>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</si>
  <si>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</si>
  <si>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</si>
  <si>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</si>
  <si>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</si>
  <si>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</si>
  <si>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</si>
  <si>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</si>
  <si>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</si>
  <si>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</si>
  <si>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</si>
  <si>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</si>
  <si>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</si>
  <si>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</si>
  <si>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</si>
  <si>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</si>
  <si>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</si>
  <si>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</si>
  <si>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</si>
  <si>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</si>
  <si>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</si>
  <si>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</si>
  <si>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</si>
  <si>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</si>
  <si>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</si>
  <si>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</si>
  <si>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</si>
  <si>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</si>
  <si>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</si>
  <si>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</si>
  <si>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</si>
  <si>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</si>
  <si>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</si>
  <si>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</si>
  <si>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</si>
  <si>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</si>
  <si>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</si>
  <si>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</si>
  <si>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</si>
  <si>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</si>
  <si>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</si>
  <si>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</si>
  <si>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</si>
  <si>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</si>
  <si>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</si>
  <si>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</si>
  <si>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</si>
  <si>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</si>
  <si>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</si>
  <si>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</si>
  <si>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</si>
  <si>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</si>
  <si>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</si>
  <si>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</si>
  <si>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</si>
  <si>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</si>
  <si>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</si>
  <si>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</si>
  <si>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</si>
  <si>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</si>
  <si>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</si>
  <si>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</si>
  <si>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</si>
  <si>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</si>
  <si>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</si>
  <si>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</si>
  <si>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</si>
  <si>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</si>
  <si>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</si>
  <si>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</si>
  <si>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</si>
  <si>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</si>
  <si>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</si>
  <si>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</si>
  <si>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</si>
  <si>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</si>
  <si>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</si>
  <si>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</si>
  <si>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</si>
  <si>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</si>
  <si>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</si>
  <si>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</si>
  <si>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</si>
  <si>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</si>
  <si>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</si>
  <si>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</si>
  <si>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</si>
  <si>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</si>
  <si>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</si>
  <si>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</si>
  <si>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</si>
  <si>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</si>
  <si>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</si>
  <si>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</si>
  <si>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</si>
  <si>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</si>
  <si>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</si>
  <si>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</si>
  <si>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</si>
  <si>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</si>
  <si>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</si>
  <si>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</si>
  <si>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</si>
  <si>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</si>
  <si>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</si>
  <si>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</si>
  <si>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</si>
  <si>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</si>
  <si>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</si>
  <si>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</si>
  <si>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</si>
  <si>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</si>
  <si>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</si>
  <si>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</si>
  <si>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</si>
  <si>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</si>
  <si>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</si>
  <si>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</si>
  <si>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</si>
  <si>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</si>
  <si>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</si>
  <si>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</si>
  <si>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</si>
  <si>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</si>
  <si>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</si>
  <si>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</si>
  <si>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</si>
  <si>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</si>
  <si>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</si>
  <si>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</si>
  <si>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</si>
  <si>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</si>
  <si>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</si>
  <si>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</si>
  <si>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</si>
  <si>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</si>
  <si>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</si>
  <si>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</si>
  <si>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</si>
  <si>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</si>
  <si>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</si>
  <si>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</si>
  <si>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</si>
  <si>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</si>
  <si>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</si>
  <si>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</si>
  <si>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</si>
  <si>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</si>
  <si>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</si>
  <si>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</si>
  <si>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</si>
  <si>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</si>
  <si>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</si>
  <si>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</si>
  <si>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</si>
  <si>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</si>
  <si>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</si>
  <si>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</si>
  <si>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</si>
  <si>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</si>
  <si>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</si>
  <si>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</si>
  <si>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</si>
  <si>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</si>
  <si>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</si>
  <si>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</si>
  <si>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</si>
  <si>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</si>
  <si>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</si>
  <si>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</si>
  <si>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</si>
  <si>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</si>
  <si>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</si>
  <si>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</si>
  <si>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</si>
  <si>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</si>
  <si>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</si>
  <si>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</si>
  <si>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</si>
  <si>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</si>
  <si>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</si>
  <si>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</si>
  <si>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</si>
  <si>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</si>
  <si>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</si>
  <si>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</si>
  <si>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</si>
  <si>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</si>
  <si>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</si>
  <si>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</si>
  <si>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</si>
  <si>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</si>
  <si>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</si>
  <si>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</si>
  <si>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</si>
  <si>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</si>
  <si>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</si>
  <si>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</si>
  <si>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</si>
  <si>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</si>
  <si>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</si>
  <si>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</si>
  <si>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</si>
  <si>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</si>
  <si>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</si>
  <si>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</si>
  <si>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</si>
  <si>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</si>
  <si>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</si>
  <si>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</si>
  <si>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</si>
  <si>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</si>
  <si>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</si>
  <si>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</si>
  <si>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</si>
  <si>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</si>
  <si>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</si>
  <si>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</si>
  <si>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</si>
  <si>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</si>
  <si>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</si>
  <si>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</si>
  <si>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</si>
  <si>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</si>
  <si>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</si>
  <si>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</si>
  <si>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</si>
  <si>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</si>
  <si>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</si>
  <si>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</si>
  <si>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</si>
  <si>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</si>
  <si>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</si>
  <si>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</si>
  <si>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</si>
  <si>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</si>
  <si>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</si>
  <si>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</si>
  <si>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</si>
  <si>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</si>
  <si>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</si>
  <si>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</si>
  <si>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</si>
  <si>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</si>
  <si>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</si>
  <si>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</si>
  <si>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</si>
  <si>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</si>
  <si>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</si>
  <si>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</si>
  <si>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</si>
  <si>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</si>
  <si>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</si>
  <si>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</si>
  <si>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</si>
  <si>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</si>
  <si>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</si>
  <si>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</si>
  <si>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</si>
  <si>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</si>
  <si>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</si>
  <si>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</si>
  <si>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</si>
  <si>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</si>
  <si>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</si>
  <si>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</si>
  <si>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</si>
  <si>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</si>
  <si>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</si>
  <si>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</si>
  <si>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</si>
  <si>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</si>
  <si>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</si>
  <si>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</si>
  <si>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</si>
  <si>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</si>
  <si>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</si>
  <si>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</si>
  <si>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</si>
  <si>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</si>
  <si>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</si>
  <si>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</si>
  <si>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</si>
  <si>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</si>
  <si>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</si>
  <si>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</si>
  <si>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</si>
  <si>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</si>
  <si>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</si>
  <si>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</si>
  <si>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</si>
  <si>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</si>
  <si>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</si>
  <si>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</si>
  <si>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</si>
  <si>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</si>
  <si>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</si>
  <si>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</si>
  <si>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</si>
  <si>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</si>
  <si>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</si>
  <si>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</si>
  <si>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</si>
  <si>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</si>
  <si>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</si>
  <si>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</si>
  <si>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</si>
  <si>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</si>
  <si>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</si>
  <si>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</si>
  <si>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</si>
  <si>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</si>
  <si>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</si>
  <si>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</si>
  <si>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</si>
  <si>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</si>
  <si>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</si>
  <si>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</si>
  <si>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</si>
  <si>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</si>
  <si>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</si>
  <si>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</si>
  <si>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</si>
  <si>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</si>
  <si>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</si>
  <si>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</si>
  <si>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</si>
  <si>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</si>
  <si>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</si>
  <si>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</si>
  <si>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</si>
  <si>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</si>
  <si>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</si>
  <si>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</si>
  <si>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</si>
  <si>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</si>
  <si>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</si>
  <si>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</si>
  <si>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</si>
  <si>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</si>
  <si>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</si>
  <si>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</si>
  <si>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</si>
  <si>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</si>
  <si>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</si>
  <si>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</si>
  <si>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</si>
  <si>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</si>
  <si>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</si>
  <si>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</si>
  <si>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</si>
  <si>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</si>
  <si>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</si>
  <si>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</si>
  <si>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</si>
  <si>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</si>
  <si>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</si>
  <si>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</si>
  <si>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</si>
  <si>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</si>
  <si>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</si>
  <si>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</si>
  <si>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</si>
  <si>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</si>
  <si>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</si>
  <si>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</si>
  <si>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</si>
  <si>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</si>
  <si>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</si>
  <si>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</si>
  <si>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</si>
  <si>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</si>
  <si>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</si>
  <si>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</si>
  <si>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</si>
  <si>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</si>
  <si>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</si>
  <si>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</si>
  <si>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</si>
  <si>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</si>
  <si>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</si>
  <si>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</si>
  <si>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</si>
  <si>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</si>
  <si>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</si>
  <si>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</si>
  <si>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</si>
  <si>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</si>
  <si>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</si>
  <si>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</si>
  <si>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</si>
  <si>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</si>
  <si>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</si>
  <si>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</si>
  <si>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</si>
  <si>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</si>
  <si>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</si>
  <si>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</si>
  <si>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</si>
  <si>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</si>
  <si>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</si>
  <si>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</si>
  <si>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</si>
  <si>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</si>
  <si>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</si>
  <si>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</si>
  <si>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</si>
  <si>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</si>
  <si>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</si>
  <si>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</si>
  <si>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</si>
  <si>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</si>
  <si>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</si>
  <si>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</si>
  <si>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</si>
  <si>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</si>
  <si>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</si>
  <si>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</si>
  <si>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</si>
  <si>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</si>
  <si>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</si>
  <si>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</si>
  <si>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</si>
  <si>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</si>
  <si>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</si>
  <si>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</si>
  <si>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</si>
  <si>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</si>
  <si>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</si>
  <si>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</si>
  <si>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</si>
  <si>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</si>
  <si>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</si>
  <si>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</si>
  <si>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</si>
  <si>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</si>
  <si>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</si>
  <si>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</si>
  <si>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</si>
  <si>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</si>
  <si>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</si>
  <si>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</si>
  <si>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</si>
  <si>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</si>
  <si>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</si>
  <si>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</si>
  <si>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</si>
  <si>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</si>
  <si>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</si>
  <si>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</si>
  <si>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</si>
  <si>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</si>
  <si>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</si>
  <si>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</si>
  <si>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</si>
  <si>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</si>
  <si>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</si>
  <si>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</si>
  <si>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</si>
  <si>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</si>
  <si>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</si>
  <si>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</si>
  <si>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</si>
  <si>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</si>
  <si>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</si>
  <si>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</si>
  <si>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</si>
  <si>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</si>
  <si>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</si>
  <si>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</si>
  <si>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</si>
  <si>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</si>
  <si>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</si>
  <si>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</si>
  <si>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</si>
  <si>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</si>
  <si>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</si>
  <si>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</si>
  <si>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</si>
  <si>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</si>
  <si>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</si>
  <si>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</si>
  <si>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</si>
  <si>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</si>
  <si>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</si>
  <si>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</si>
  <si>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</si>
  <si>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</si>
  <si>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</si>
  <si>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</si>
  <si>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</si>
  <si>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</si>
  <si>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</si>
  <si>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</si>
  <si>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</si>
  <si>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</si>
  <si>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</si>
  <si>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</si>
  <si>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</si>
  <si>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</si>
  <si>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</si>
  <si>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</si>
  <si>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</si>
  <si>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</si>
  <si>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</si>
  <si>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</si>
  <si>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</si>
  <si>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</si>
  <si>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</si>
  <si>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</si>
  <si>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</si>
  <si>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</si>
  <si>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</si>
  <si>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</si>
  <si>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</si>
  <si>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</si>
  <si>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</si>
  <si>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</si>
  <si>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</si>
  <si>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</si>
  <si>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</si>
  <si>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</si>
  <si>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</si>
  <si>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</si>
  <si>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</si>
  <si>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</si>
  <si>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</si>
  <si>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</si>
  <si>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</si>
  <si>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</si>
  <si>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</si>
  <si>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</si>
  <si>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</si>
  <si>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</si>
  <si>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</si>
  <si>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</si>
  <si>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</si>
  <si>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</si>
  <si>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</si>
  <si>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</si>
  <si>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</si>
  <si>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</si>
  <si>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</si>
  <si>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</si>
  <si>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</si>
  <si>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</si>
  <si>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</si>
  <si>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</si>
  <si>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</si>
  <si>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</si>
  <si>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</si>
  <si>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</si>
  <si>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</si>
  <si>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</si>
  <si>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</si>
  <si>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</si>
  <si>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</si>
  <si>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</si>
  <si>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</si>
  <si>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</si>
  <si>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</si>
  <si>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</si>
  <si>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</si>
  <si>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</si>
  <si>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</si>
  <si>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</si>
  <si>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</si>
  <si>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</si>
  <si>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</si>
  <si>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</si>
  <si>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</si>
  <si>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</si>
  <si>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</si>
  <si>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</si>
  <si>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</si>
  <si>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</si>
  <si>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</si>
  <si>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</si>
  <si>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</si>
  <si>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</si>
  <si>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</si>
  <si>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</si>
  <si>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</si>
  <si>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</si>
  <si>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</si>
  <si>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</si>
  <si>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</si>
  <si>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</si>
  <si>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</si>
  <si>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</si>
  <si>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</si>
  <si>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</si>
  <si>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</si>
  <si>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</si>
  <si>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</si>
  <si>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</si>
  <si>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</si>
  <si>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</si>
  <si>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</si>
  <si>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</si>
  <si>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</si>
  <si>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</si>
  <si>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</si>
  <si>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</si>
  <si>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</si>
  <si>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</si>
  <si>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</si>
  <si>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</si>
  <si>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</si>
  <si>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</si>
  <si>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</si>
  <si>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</si>
  <si>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</si>
  <si>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</si>
  <si>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</si>
  <si>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</si>
  <si>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</si>
  <si>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</si>
  <si>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</si>
  <si>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</si>
  <si>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</si>
  <si>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</si>
  <si>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</si>
  <si>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</si>
  <si>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</si>
  <si>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</si>
  <si>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</si>
  <si>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</si>
  <si>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</si>
  <si>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</si>
  <si>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</si>
  <si>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</si>
  <si>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</si>
  <si>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</si>
  <si>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</si>
  <si>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</si>
  <si>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</si>
  <si>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</si>
  <si>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</si>
  <si>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</si>
  <si>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</si>
  <si>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</si>
  <si>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</si>
  <si>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</si>
  <si>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</si>
  <si>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</si>
  <si>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</si>
  <si>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</si>
  <si>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</si>
  <si>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</si>
  <si>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</si>
  <si>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</si>
  <si>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</si>
  <si>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</si>
  <si>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</si>
  <si>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</si>
  <si>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</si>
  <si>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</si>
  <si>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</si>
  <si>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</si>
  <si>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</si>
  <si>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</si>
  <si>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</si>
  <si>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</si>
  <si>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</si>
  <si>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</si>
  <si>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</si>
  <si>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</si>
  <si>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</si>
  <si>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</si>
  <si>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</si>
  <si>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</si>
  <si>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</si>
  <si>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</si>
  <si>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</si>
  <si>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</si>
  <si>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</si>
  <si>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</si>
  <si>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</si>
  <si>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</si>
  <si>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</si>
  <si>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</si>
  <si>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</si>
  <si>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</si>
  <si>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</si>
  <si>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</si>
  <si>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</si>
  <si>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</si>
  <si>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</si>
  <si>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</si>
  <si>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</si>
  <si>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</si>
  <si>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</si>
  <si>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</si>
  <si>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</si>
  <si>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</si>
  <si>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</si>
  <si>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</si>
  <si>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</si>
  <si>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</si>
  <si>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</si>
  <si>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</si>
  <si>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</si>
  <si>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</si>
  <si>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</si>
  <si>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</si>
  <si>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</si>
  <si>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</si>
  <si>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</si>
  <si>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</si>
  <si>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</si>
  <si>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</si>
  <si>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</si>
  <si>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</si>
  <si>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</si>
  <si>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</si>
  <si>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</si>
  <si>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</si>
  <si>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</si>
  <si>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</si>
  <si>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</si>
  <si>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</si>
  <si>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</si>
  <si>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</si>
  <si>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</si>
  <si>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</si>
  <si>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</si>
  <si>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</si>
  <si>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</si>
  <si>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</si>
  <si>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</si>
  <si>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</si>
  <si>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</si>
  <si>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</si>
  <si>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</si>
  <si>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</si>
  <si>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</si>
  <si>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</si>
  <si>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</si>
  <si>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</si>
  <si>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</si>
  <si>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</si>
  <si>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</si>
  <si>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</si>
  <si>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</si>
  <si>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</si>
  <si>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</si>
  <si>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</si>
  <si>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</si>
  <si>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</si>
  <si>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</si>
  <si>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</si>
  <si>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</si>
  <si>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</si>
  <si>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</si>
  <si>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</si>
  <si>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</si>
  <si>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</si>
  <si>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</si>
  <si>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</si>
  <si>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</si>
  <si>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</si>
  <si>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</si>
  <si>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</si>
  <si>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</si>
  <si>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</si>
  <si>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</si>
  <si>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</si>
  <si>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</si>
  <si>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</si>
  <si>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</si>
  <si>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</si>
  <si>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</si>
  <si>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</si>
  <si>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</si>
  <si>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</si>
  <si>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</si>
  <si>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</si>
  <si>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</si>
  <si>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</si>
  <si>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</si>
  <si>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</si>
  <si>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</si>
  <si>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</si>
  <si>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</si>
  <si>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</si>
  <si>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</si>
  <si>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</si>
  <si>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</si>
  <si>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</si>
  <si>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</si>
  <si>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</si>
  <si>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</si>
  <si>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</si>
  <si>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</si>
  <si>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</si>
  <si>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</si>
  <si>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</si>
  <si>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</si>
  <si>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</si>
  <si>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</si>
  <si>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</si>
  <si>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</si>
  <si>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</si>
  <si>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</si>
  <si>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</si>
  <si>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</si>
  <si>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</si>
  <si>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</si>
  <si>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</si>
  <si>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</si>
  <si>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</si>
  <si>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</si>
  <si>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</si>
  <si>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</si>
  <si>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</si>
  <si>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</si>
  <si>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</si>
  <si>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</si>
  <si>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</si>
  <si>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</si>
  <si>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</si>
  <si>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</si>
  <si>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</si>
  <si>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</si>
  <si>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</si>
  <si>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</si>
  <si>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</si>
  <si>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</si>
  <si>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</si>
  <si>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</si>
  <si>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</si>
  <si>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</si>
  <si>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</si>
  <si>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</si>
  <si>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</si>
  <si>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</si>
  <si>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</si>
  <si>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</si>
  <si>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</si>
  <si>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</si>
  <si>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</si>
  <si>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</si>
  <si>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</si>
  <si>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</si>
  <si>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</si>
  <si>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</si>
  <si>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</si>
  <si>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</si>
  <si>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</si>
  <si>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</si>
  <si>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</si>
  <si>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</si>
  <si>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</si>
  <si>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</si>
  <si>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</si>
  <si>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</si>
  <si>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</si>
  <si>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</si>
  <si>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</si>
  <si>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</si>
  <si>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</si>
  <si>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</si>
  <si>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</si>
  <si>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</si>
  <si>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</si>
  <si>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</si>
  <si>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</si>
  <si>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</si>
  <si>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</si>
  <si>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</si>
  <si>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</si>
  <si>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</si>
  <si>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</si>
  <si>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</si>
  <si>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</si>
  <si>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</si>
  <si>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</si>
  <si>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</si>
  <si>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</si>
  <si>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</si>
  <si>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</si>
  <si>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</si>
  <si>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</si>
  <si>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</si>
  <si>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</si>
  <si>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</si>
  <si>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</si>
  <si>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</si>
  <si>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</si>
  <si>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</si>
  <si>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</si>
  <si>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</si>
  <si>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</si>
  <si>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</si>
  <si>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</si>
  <si>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</si>
  <si>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</si>
  <si>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</si>
  <si>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</si>
  <si>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</si>
  <si>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</si>
  <si>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</si>
  <si>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</si>
  <si>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</si>
  <si>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</si>
  <si>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</si>
  <si>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</si>
  <si>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</si>
  <si>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</si>
  <si>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</si>
  <si>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</si>
  <si>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</si>
  <si>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</si>
  <si>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</si>
  <si>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</si>
  <si>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</si>
  <si>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</si>
  <si>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</si>
  <si>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</si>
  <si>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</si>
  <si>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</si>
  <si>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</si>
  <si>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</si>
  <si>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</si>
  <si>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</si>
  <si>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</si>
  <si>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</si>
  <si>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</si>
  <si>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</si>
  <si>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</si>
  <si>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</si>
  <si>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</si>
  <si>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</si>
  <si>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</si>
  <si>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</si>
  <si>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</si>
  <si>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</si>
  <si>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</si>
  <si>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</si>
  <si>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</si>
  <si>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</si>
  <si>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</si>
  <si>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</si>
  <si>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</si>
  <si>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</si>
  <si>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</si>
  <si>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</si>
  <si>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</si>
  <si>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</si>
  <si>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</si>
  <si>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</si>
  <si>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</si>
  <si>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</si>
  <si>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</si>
  <si>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</si>
  <si>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</si>
  <si>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</si>
  <si>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</si>
  <si>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</si>
  <si>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</si>
  <si>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</si>
  <si>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</si>
  <si>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</si>
  <si>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</si>
  <si>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</si>
  <si>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</si>
  <si>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</si>
  <si>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</si>
  <si>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</si>
  <si>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</si>
  <si>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</si>
  <si>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</si>
  <si>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</si>
  <si>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</si>
  <si>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</si>
  <si>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</si>
  <si>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</si>
  <si>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</si>
  <si>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</si>
  <si>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</si>
  <si>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</si>
  <si>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</si>
  <si>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</si>
  <si>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</si>
  <si>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</si>
  <si>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</si>
  <si>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</si>
  <si>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</si>
  <si>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</si>
  <si>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</si>
  <si>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</si>
  <si>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</si>
  <si>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</si>
  <si>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</si>
  <si>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</si>
  <si>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</si>
  <si>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</si>
  <si>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</si>
  <si>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</si>
  <si>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</si>
  <si>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</si>
  <si>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</si>
  <si>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</si>
  <si>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</si>
  <si>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</si>
  <si>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</si>
  <si>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</si>
  <si>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</si>
  <si>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</si>
  <si>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</si>
  <si>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</si>
  <si>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</si>
  <si>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</si>
  <si>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</si>
  <si>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</si>
  <si>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</si>
  <si>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</si>
  <si>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</si>
  <si>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</si>
  <si>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</si>
  <si>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</si>
  <si>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</si>
  <si>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</si>
  <si>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</si>
  <si>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</si>
  <si>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</si>
  <si>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</si>
  <si>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</si>
  <si>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</si>
  <si>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</si>
  <si>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</si>
  <si>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</si>
  <si>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</si>
  <si>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</si>
  <si>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</si>
  <si>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</si>
  <si>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</si>
  <si>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</si>
  <si>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</si>
  <si>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</si>
  <si>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</si>
  <si>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</si>
  <si>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</si>
  <si>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</si>
  <si>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</si>
  <si>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</si>
  <si>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</si>
  <si>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</si>
  <si>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</si>
  <si>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</si>
  <si>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</si>
  <si>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</si>
  <si>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</si>
  <si>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</si>
  <si>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</si>
  <si>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</si>
  <si>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</si>
  <si>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</si>
  <si>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</si>
  <si>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</si>
  <si>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</si>
  <si>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</si>
  <si>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</si>
  <si>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</si>
  <si>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</si>
  <si>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</si>
  <si>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</si>
  <si>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</si>
  <si>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</si>
  <si>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</si>
  <si>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</si>
  <si>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</si>
  <si>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</si>
  <si>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</si>
  <si>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</si>
  <si>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</si>
  <si>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</si>
  <si>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</si>
  <si>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</si>
  <si>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</si>
  <si>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</si>
  <si>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</si>
  <si>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</si>
  <si>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</si>
  <si>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</si>
  <si>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</si>
  <si>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</si>
  <si>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</si>
  <si>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</si>
  <si>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</si>
  <si>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</si>
  <si>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</si>
  <si>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</si>
  <si>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</si>
  <si>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</si>
  <si>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</si>
  <si>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</si>
  <si>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</si>
  <si>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</si>
  <si>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</si>
  <si>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</si>
  <si>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</si>
  <si>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</si>
  <si>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</si>
  <si>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</si>
  <si>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</si>
  <si>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</si>
  <si>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</si>
  <si>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</si>
  <si>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</si>
  <si>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</si>
  <si>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</si>
  <si>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</si>
  <si>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</si>
  <si>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</si>
  <si>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</si>
  <si>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</si>
  <si>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</si>
  <si>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</si>
  <si>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</si>
  <si>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</si>
  <si>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</si>
  <si>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</si>
  <si>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</si>
  <si>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</si>
  <si>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</si>
  <si>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</si>
  <si>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</si>
  <si>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</si>
  <si>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</si>
  <si>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</si>
  <si>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</si>
  <si>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</si>
  <si>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</si>
  <si>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</si>
  <si>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</si>
  <si>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</si>
  <si>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</si>
  <si>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</si>
  <si>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</si>
  <si>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</si>
  <si>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</si>
  <si>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</si>
  <si>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</si>
  <si>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</si>
  <si>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</si>
  <si>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</si>
  <si>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</si>
  <si>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</si>
  <si>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</si>
  <si>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</si>
  <si>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</si>
  <si>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</si>
  <si>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</si>
  <si>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</si>
  <si>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</si>
  <si>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</si>
  <si>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</si>
  <si>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</si>
  <si>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</si>
  <si>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</si>
  <si>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</si>
  <si>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</si>
  <si>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</si>
  <si>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</si>
  <si>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</si>
  <si>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</si>
  <si>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</si>
  <si>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</si>
  <si>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</si>
  <si>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</si>
  <si>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</si>
  <si>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</si>
  <si>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</si>
  <si>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</si>
  <si>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</si>
  <si>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</si>
  <si>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</si>
  <si>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</si>
  <si>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</si>
  <si>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</si>
  <si>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</si>
  <si>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</si>
  <si>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</si>
  <si>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</si>
  <si>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</si>
  <si>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</si>
  <si>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</si>
  <si>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</si>
  <si>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</si>
  <si>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</si>
  <si>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</si>
  <si>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</si>
  <si>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</si>
  <si>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</si>
  <si>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</si>
  <si>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</si>
  <si>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</si>
  <si>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</si>
  <si>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</si>
  <si>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</si>
  <si>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</si>
  <si>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</si>
  <si>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</si>
  <si>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</si>
  <si>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</si>
  <si>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</si>
  <si>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</si>
  <si>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</si>
  <si>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</si>
  <si>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</si>
  <si>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</si>
  <si>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</si>
  <si>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</si>
  <si>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</si>
  <si>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</si>
  <si>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</si>
  <si>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</si>
  <si>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</si>
  <si>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</si>
  <si>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</si>
  <si>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</si>
  <si>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</si>
  <si>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</si>
  <si>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</si>
  <si>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</si>
  <si>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</si>
  <si>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</si>
  <si>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</si>
  <si>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</si>
  <si>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</si>
  <si>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</si>
  <si>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</si>
  <si>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</si>
  <si>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</si>
  <si>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</si>
  <si>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</si>
  <si>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</si>
  <si>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</si>
  <si>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</si>
  <si>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</si>
  <si>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</si>
  <si>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</si>
  <si>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</si>
  <si>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</si>
  <si>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</si>
  <si>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</si>
  <si>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</si>
  <si>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</si>
  <si>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</si>
  <si>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</si>
  <si>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</si>
  <si>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</si>
  <si>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</si>
  <si>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</si>
  <si>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</si>
  <si>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</si>
  <si>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</si>
  <si>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</si>
  <si>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</si>
  <si>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</si>
  <si>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</si>
  <si>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</si>
  <si>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</si>
  <si>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</si>
  <si>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</si>
  <si>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</si>
  <si>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</si>
  <si>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</si>
  <si>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</si>
  <si>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</si>
  <si>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</si>
  <si>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</si>
  <si>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</si>
  <si>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</si>
  <si>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</si>
  <si>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</si>
  <si>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</si>
  <si>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</si>
  <si>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</si>
  <si>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</si>
  <si>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</si>
  <si>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</si>
  <si>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</si>
  <si>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</si>
  <si>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</si>
  <si>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</si>
  <si>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</si>
  <si>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</si>
  <si>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</si>
  <si>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</si>
  <si>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</si>
  <si>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</si>
  <si>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</si>
  <si>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</si>
  <si>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</si>
  <si>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</si>
  <si>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</si>
  <si>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</si>
  <si>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</si>
  <si>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</si>
  <si>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</si>
  <si>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</si>
  <si>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</si>
  <si>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</si>
  <si>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</si>
  <si>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</si>
  <si>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</si>
  <si>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</si>
  <si>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</si>
  <si>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</si>
  <si>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</si>
  <si>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</si>
  <si>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</si>
  <si>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</si>
  <si>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</si>
  <si>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</si>
  <si>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</si>
  <si>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</si>
  <si>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</si>
  <si>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</si>
  <si>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</si>
  <si>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</si>
  <si>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</si>
  <si>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</si>
  <si>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</si>
  <si>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</si>
  <si>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</si>
  <si>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</si>
  <si>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</si>
  <si>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</si>
  <si>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</si>
  <si>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</si>
  <si>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</si>
  <si>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</si>
  <si>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</si>
  <si>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</si>
  <si>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</si>
  <si>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</si>
  <si>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</si>
  <si>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</si>
  <si>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</si>
  <si>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</si>
  <si>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</si>
  <si>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</si>
  <si>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</si>
  <si>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</si>
  <si>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</si>
  <si>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</si>
  <si>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</si>
  <si>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</si>
  <si>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</si>
  <si>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</si>
  <si>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</si>
  <si>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</si>
  <si>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</si>
  <si>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</si>
  <si>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</si>
  <si>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</si>
  <si>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</si>
  <si>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</si>
  <si>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</si>
  <si>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</si>
  <si>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</si>
  <si>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</si>
  <si>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</si>
  <si>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</si>
  <si>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</si>
  <si>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</si>
  <si>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</si>
  <si>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</si>
  <si>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</si>
  <si>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</si>
  <si>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</si>
  <si>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</si>
  <si>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</si>
  <si>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</si>
  <si>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</si>
  <si>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</si>
  <si>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</si>
  <si>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</si>
  <si>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</si>
  <si>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</si>
  <si>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</si>
  <si>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</si>
  <si>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</si>
  <si>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</si>
  <si>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</si>
  <si>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</si>
  <si>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</si>
  <si>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</si>
  <si>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</si>
  <si>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</si>
  <si>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</si>
  <si>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</si>
  <si>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</si>
  <si>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</si>
  <si>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</si>
  <si>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</si>
  <si>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</si>
  <si>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</si>
  <si>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</si>
  <si>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</si>
  <si>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</si>
  <si>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</si>
  <si>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</si>
  <si>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</si>
  <si>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</si>
  <si>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</si>
  <si>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</si>
  <si>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</si>
  <si>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</si>
  <si>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</si>
  <si>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</si>
  <si>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</si>
  <si>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</si>
  <si>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</si>
  <si>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</si>
  <si>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</si>
  <si>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</si>
  <si>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</si>
  <si>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</si>
  <si>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</si>
  <si>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</si>
  <si>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</si>
  <si>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</si>
  <si>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</si>
  <si>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</si>
  <si>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</si>
  <si>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</si>
  <si>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</si>
  <si>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</si>
  <si>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</si>
  <si>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</si>
  <si>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</si>
  <si>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</si>
  <si>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</si>
  <si>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</si>
  <si>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</si>
  <si>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</si>
  <si>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</si>
  <si>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</si>
  <si>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</si>
  <si>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</si>
  <si>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</si>
  <si>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</si>
  <si>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</si>
  <si>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</si>
  <si>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</si>
  <si>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</si>
  <si>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</si>
  <si>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</si>
  <si>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</si>
  <si>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</si>
  <si>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</si>
  <si>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</si>
  <si>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</si>
  <si>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</si>
  <si>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</si>
  <si>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</si>
  <si>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</si>
  <si>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</si>
  <si>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</si>
  <si>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</si>
  <si>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</si>
  <si>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</si>
  <si>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</si>
  <si>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</si>
  <si>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</si>
  <si>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</si>
  <si>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</si>
  <si>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</si>
  <si>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</si>
  <si>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</si>
  <si>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</si>
  <si>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</si>
  <si>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</si>
  <si>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</si>
  <si>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</si>
  <si>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</si>
  <si>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</si>
  <si>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</si>
  <si>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</si>
  <si>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</si>
  <si>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</si>
  <si>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</si>
  <si>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</si>
  <si>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</si>
  <si>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</si>
  <si>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</si>
  <si>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</si>
  <si>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</si>
  <si>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</si>
  <si>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</si>
  <si>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</si>
  <si>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</si>
  <si>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</si>
  <si>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</si>
  <si>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</si>
  <si>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</si>
  <si>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</si>
  <si>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</si>
  <si>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</si>
  <si>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</si>
  <si>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</si>
  <si>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</si>
  <si>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</si>
  <si>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</si>
  <si>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</si>
  <si>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</si>
  <si>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</si>
  <si>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</si>
  <si>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</si>
  <si>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</si>
  <si>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</si>
  <si>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</si>
  <si>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</si>
  <si>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</si>
  <si>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</si>
  <si>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</si>
  <si>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</si>
  <si>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</si>
  <si>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</si>
  <si>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</si>
  <si>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</si>
  <si>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</si>
  <si>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</si>
  <si>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</si>
  <si>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</si>
  <si>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</si>
  <si>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</si>
  <si>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</si>
  <si>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</si>
  <si>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</si>
  <si>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</si>
  <si>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</si>
  <si>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</si>
  <si>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</si>
  <si>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</si>
  <si>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</si>
  <si>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</si>
  <si>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</si>
  <si>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</si>
  <si>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</si>
  <si>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</si>
  <si>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</si>
  <si>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</si>
  <si>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</si>
  <si>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</si>
  <si>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</si>
  <si>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</si>
  <si>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</si>
  <si>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</si>
  <si>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</si>
  <si>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</si>
  <si>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</si>
  <si>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</si>
  <si>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</si>
  <si>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</si>
  <si>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</si>
  <si>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</si>
  <si>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</si>
  <si>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</si>
  <si>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</si>
  <si>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</si>
  <si>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</si>
  <si>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</si>
  <si>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</si>
  <si>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</si>
  <si>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</si>
  <si>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</si>
  <si>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</si>
  <si>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</si>
  <si>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</si>
  <si>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</si>
  <si>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</si>
  <si>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</si>
  <si>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</si>
  <si>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</si>
  <si>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</si>
  <si>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</si>
  <si>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</si>
  <si>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</si>
  <si>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</si>
  <si>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</si>
  <si>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</si>
  <si>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</si>
  <si>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</si>
  <si>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</si>
  <si>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</si>
  <si>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</si>
  <si>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</si>
  <si>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</si>
  <si>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</si>
  <si>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</si>
  <si>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</si>
  <si>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</si>
  <si>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</si>
  <si>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</si>
  <si>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</si>
  <si>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</si>
  <si>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</si>
  <si>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</si>
  <si>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</si>
  <si>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</si>
  <si>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</si>
  <si>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</si>
  <si>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</si>
  <si>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</si>
  <si>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</si>
  <si>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</si>
  <si>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</si>
  <si>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</si>
  <si>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</si>
  <si>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</si>
  <si>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</si>
  <si>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</si>
  <si>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</si>
  <si>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</si>
  <si>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</si>
  <si>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</si>
  <si>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</si>
  <si>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</si>
  <si>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</si>
  <si>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</si>
  <si>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</si>
  <si>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</si>
  <si>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</si>
  <si>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</si>
  <si>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</si>
  <si>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</si>
  <si>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</si>
  <si>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</si>
  <si>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</si>
  <si>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</si>
  <si>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</si>
  <si>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</si>
  <si>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</si>
  <si>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</si>
  <si>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</si>
  <si>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</si>
  <si>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</si>
  <si>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</si>
  <si>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</si>
  <si>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</si>
  <si>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</si>
  <si>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</si>
  <si>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</si>
  <si>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</si>
  <si>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</si>
  <si>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</si>
  <si>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</si>
  <si>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</si>
  <si>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</si>
  <si>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</si>
  <si>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</si>
  <si>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</si>
  <si>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</si>
  <si>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</si>
  <si>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</si>
  <si>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</si>
  <si>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</si>
  <si>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</si>
  <si>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</si>
  <si>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</si>
  <si>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</si>
  <si>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</si>
  <si>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</si>
  <si>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</si>
  <si>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</si>
  <si>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</si>
  <si>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</si>
  <si>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</si>
  <si>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</si>
  <si>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</si>
  <si>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</si>
  <si>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</si>
  <si>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</si>
  <si>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</si>
  <si>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</si>
  <si>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</si>
  <si>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</si>
  <si>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</si>
  <si>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</si>
  <si>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</si>
  <si>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</si>
  <si>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</si>
  <si>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</si>
  <si>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</si>
  <si>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</si>
  <si>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</si>
  <si>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</si>
  <si>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</si>
  <si>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</si>
  <si>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</si>
  <si>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</si>
  <si>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</si>
  <si>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</si>
  <si>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</si>
  <si>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</si>
  <si>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</si>
  <si>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</si>
  <si>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</si>
  <si>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</si>
  <si>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</si>
  <si>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</si>
  <si>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</si>
  <si>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</si>
  <si>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</si>
  <si>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</si>
  <si>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</si>
  <si>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</si>
  <si>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</si>
  <si>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</si>
  <si>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</si>
  <si>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</si>
  <si>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</si>
  <si>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</si>
  <si>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</si>
  <si>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</si>
  <si>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</si>
  <si>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</si>
  <si>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</si>
  <si>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</si>
  <si>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</si>
  <si>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</si>
  <si>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</si>
  <si>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</si>
  <si>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</si>
  <si>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</si>
  <si>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</si>
  <si>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</si>
  <si>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</si>
  <si>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</si>
  <si>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</si>
  <si>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</si>
  <si>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</si>
  <si>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</si>
  <si>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</si>
  <si>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</si>
  <si>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</si>
  <si>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</si>
  <si>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</si>
  <si>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</si>
  <si>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</si>
  <si>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</si>
  <si>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</si>
  <si>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</si>
  <si>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</si>
  <si>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</si>
  <si>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</si>
  <si>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</si>
  <si>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</si>
  <si>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</si>
  <si>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</si>
  <si>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</si>
  <si>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</si>
  <si>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</si>
  <si>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</si>
  <si>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</si>
  <si>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</si>
  <si>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</si>
  <si>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</si>
  <si>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</si>
  <si>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</si>
  <si>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</si>
  <si>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</si>
  <si>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</si>
  <si>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</si>
  <si>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</si>
  <si>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</si>
  <si>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</si>
  <si>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</si>
  <si>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</si>
  <si>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</si>
  <si>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</si>
  <si>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</si>
  <si>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</si>
  <si>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</si>
  <si>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</si>
  <si>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</si>
  <si>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</si>
  <si>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</si>
  <si>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</si>
  <si>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</si>
  <si>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</si>
  <si>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</si>
  <si>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</si>
  <si>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</si>
  <si>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</si>
  <si>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</si>
  <si>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</si>
  <si>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</si>
  <si>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</si>
  <si>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</si>
  <si>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</si>
  <si>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</si>
  <si>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</si>
  <si>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</si>
  <si>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</si>
  <si>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</si>
  <si>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</si>
  <si>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</si>
  <si>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</si>
  <si>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</si>
  <si>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</si>
  <si>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</si>
  <si>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</si>
  <si>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</si>
  <si>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</si>
  <si>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</si>
  <si>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</si>
  <si>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</si>
  <si>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</si>
  <si>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</si>
  <si>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</si>
  <si>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</si>
  <si>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</si>
  <si>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</si>
  <si>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</si>
  <si>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</si>
  <si>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</si>
  <si>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</si>
  <si>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</si>
  <si>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</si>
  <si>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</si>
  <si>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</si>
  <si>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</si>
  <si>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</si>
  <si>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</si>
  <si>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</si>
  <si>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</si>
  <si>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</si>
  <si>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</si>
  <si>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</si>
  <si>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</si>
  <si>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</si>
  <si>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</si>
  <si>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</si>
  <si>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</si>
  <si>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</si>
  <si>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</si>
  <si>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</si>
  <si>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</si>
  <si>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</si>
  <si>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</si>
  <si>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</si>
  <si>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</si>
  <si>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</si>
  <si>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</si>
  <si>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</si>
  <si>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</si>
  <si>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</si>
  <si>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</si>
  <si>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</si>
  <si>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</si>
  <si>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</si>
  <si>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</si>
  <si>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</si>
  <si>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</si>
  <si>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</si>
  <si>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</si>
  <si>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</si>
  <si>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</si>
  <si>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</si>
  <si>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</si>
  <si>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</si>
  <si>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</si>
  <si>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</si>
  <si>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</si>
  <si>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</si>
  <si>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</si>
  <si>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</si>
  <si>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</si>
  <si>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</si>
  <si>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</si>
  <si>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</si>
  <si>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</si>
  <si>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</si>
  <si>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</si>
  <si>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</si>
  <si>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</si>
  <si>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</si>
  <si>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</si>
  <si>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</si>
  <si>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</si>
  <si>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</si>
  <si>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</si>
  <si>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</si>
  <si>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</si>
  <si>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</si>
  <si>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</si>
  <si>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</si>
  <si>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</si>
  <si>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</si>
  <si>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</si>
  <si>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</si>
  <si>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</si>
  <si>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</si>
  <si>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</si>
  <si>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</si>
  <si>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</si>
  <si>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</si>
  <si>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</si>
  <si>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</si>
  <si>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</si>
  <si>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</si>
  <si>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</si>
  <si>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</si>
  <si>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</si>
  <si>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</si>
  <si>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</si>
  <si>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</si>
  <si>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</si>
  <si>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</si>
  <si>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</si>
  <si>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</si>
  <si>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</si>
  <si>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</si>
  <si>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</si>
  <si>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</si>
  <si>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</si>
  <si>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</si>
  <si>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</si>
  <si>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</si>
  <si>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</si>
  <si>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</si>
  <si>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</si>
  <si>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</si>
  <si>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</si>
  <si>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</si>
  <si>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</si>
  <si>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</si>
  <si>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</si>
  <si>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</si>
  <si>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</si>
  <si>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</si>
  <si>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</si>
  <si>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</si>
  <si>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</si>
  <si>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</si>
  <si>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</si>
  <si>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</si>
  <si>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</si>
  <si>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</si>
  <si>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</si>
  <si>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</si>
  <si>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</si>
  <si>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</si>
  <si>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</si>
  <si>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</si>
  <si>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</si>
  <si>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</si>
  <si>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</si>
  <si>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</si>
  <si>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</si>
  <si>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</si>
  <si>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</si>
  <si>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</si>
  <si>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</si>
  <si>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</si>
  <si>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</si>
  <si>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</si>
  <si>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</si>
  <si>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</si>
  <si>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</si>
  <si>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</si>
  <si>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</si>
  <si>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</si>
  <si>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</si>
  <si>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</si>
  <si>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</si>
  <si>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</si>
  <si>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</si>
  <si>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</si>
  <si>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</si>
  <si>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</si>
  <si>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</si>
  <si>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</si>
  <si>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</si>
  <si>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</si>
  <si>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</si>
  <si>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</si>
  <si>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</si>
  <si>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</si>
  <si>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</si>
  <si>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</si>
  <si>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</si>
  <si>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</si>
  <si>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</si>
  <si>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</si>
  <si>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</si>
  <si>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</si>
  <si>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</si>
  <si>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</si>
  <si>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</si>
  <si>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</si>
  <si>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</si>
  <si>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</si>
  <si>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</si>
  <si>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</si>
  <si>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</si>
  <si>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</si>
  <si>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</si>
  <si>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</si>
  <si>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</si>
  <si>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</si>
  <si>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</si>
  <si>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</si>
  <si>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</si>
  <si>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</si>
  <si>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</si>
  <si>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</si>
  <si>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</si>
  <si>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</si>
  <si>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</si>
  <si>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</si>
  <si>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</si>
  <si>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</si>
  <si>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</si>
  <si>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</si>
  <si>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</si>
  <si>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</si>
  <si>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</si>
  <si>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</si>
  <si>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</si>
  <si>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</si>
  <si>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</si>
  <si>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</si>
  <si>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</si>
  <si>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</si>
  <si>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</si>
  <si>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</si>
  <si>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</si>
  <si>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</si>
  <si>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</si>
  <si>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</si>
  <si>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</si>
  <si>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</si>
  <si>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</si>
  <si>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</si>
  <si>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</si>
  <si>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</si>
  <si>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</si>
  <si>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</si>
  <si>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</si>
  <si>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</si>
  <si>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</si>
  <si>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</si>
  <si>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</si>
  <si>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</si>
  <si>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</si>
  <si>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</si>
  <si>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</si>
  <si>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</si>
  <si>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</si>
  <si>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</si>
  <si>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</si>
  <si>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</si>
  <si>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</si>
  <si>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</si>
  <si>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</si>
  <si>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</si>
  <si>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</si>
  <si>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</si>
  <si>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</si>
  <si>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</si>
  <si>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</si>
  <si>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</si>
  <si>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</si>
  <si>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</si>
  <si>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</si>
  <si>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</si>
  <si>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</si>
  <si>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</si>
  <si>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</si>
  <si>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</si>
  <si>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</si>
  <si>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</si>
  <si>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</si>
  <si>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</si>
  <si>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</si>
  <si>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</si>
  <si>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</si>
  <si>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</si>
  <si>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</si>
  <si>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</si>
  <si>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</si>
  <si>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</si>
  <si>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</si>
  <si>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</si>
  <si>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</si>
  <si>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</si>
  <si>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</si>
  <si>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</si>
  <si>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</si>
  <si>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</si>
  <si>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</si>
  <si>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</si>
  <si>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</si>
  <si>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</si>
  <si>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</si>
  <si>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</si>
  <si>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</si>
  <si>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</si>
  <si>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</si>
  <si>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</si>
  <si>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</si>
  <si>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</si>
  <si>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</si>
  <si>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</si>
  <si>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</si>
  <si>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</si>
  <si>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</si>
  <si>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</si>
  <si>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</si>
  <si>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</si>
  <si>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</si>
  <si>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</si>
  <si>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</si>
  <si>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</si>
  <si>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</si>
  <si>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</si>
  <si>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</si>
  <si>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</si>
  <si>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</si>
  <si>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</si>
  <si>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</si>
  <si>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</si>
  <si>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</si>
  <si>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</si>
  <si>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</si>
  <si>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</si>
  <si>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</si>
  <si>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</si>
  <si>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</si>
  <si>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</si>
  <si>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</si>
  <si>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</si>
  <si>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</si>
  <si>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</si>
  <si>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</si>
  <si>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</si>
  <si>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</si>
  <si>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</si>
  <si>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</si>
  <si>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</si>
  <si>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</si>
  <si>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</si>
  <si>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</si>
  <si>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</si>
  <si>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</si>
  <si>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</si>
  <si>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</si>
  <si>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</si>
  <si>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</si>
  <si>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</si>
  <si>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</si>
  <si>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</si>
  <si>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</si>
  <si>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</si>
  <si>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</si>
  <si>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</si>
  <si>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</si>
  <si>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</si>
  <si>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</si>
  <si>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</si>
  <si>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</si>
  <si>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</si>
  <si>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</si>
  <si>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</si>
  <si>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</si>
  <si>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</si>
  <si>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</si>
  <si>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</si>
  <si>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</si>
  <si>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</si>
  <si>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</si>
  <si>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</si>
  <si>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</si>
  <si>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</si>
  <si>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</si>
  <si>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</si>
  <si>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</si>
  <si>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</si>
  <si>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</si>
  <si>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</si>
  <si>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</si>
  <si>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</si>
  <si>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</si>
  <si>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</si>
  <si>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</si>
  <si>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</si>
  <si>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</si>
  <si>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</si>
  <si>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</si>
  <si>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</si>
  <si>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</si>
  <si>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</si>
  <si>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</si>
  <si>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</si>
  <si>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</si>
  <si>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</si>
  <si>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</si>
  <si>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</si>
  <si>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</si>
  <si>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</si>
  <si>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</si>
  <si>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</si>
  <si>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</si>
  <si>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</si>
  <si>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</si>
  <si>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</si>
  <si>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</si>
  <si>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</si>
  <si>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</si>
  <si>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</si>
  <si>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</si>
  <si>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</si>
  <si>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</si>
  <si>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</si>
  <si>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</si>
  <si>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</si>
  <si>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</si>
  <si>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</si>
  <si>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</si>
  <si>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</si>
  <si>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</si>
  <si>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</si>
  <si>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</si>
  <si>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</si>
  <si>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</si>
  <si>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</si>
  <si>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</si>
  <si>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</si>
  <si>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</si>
  <si>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</si>
  <si>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</si>
  <si>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</si>
  <si>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</si>
  <si>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</si>
  <si>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</si>
  <si>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</si>
  <si>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</si>
  <si>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</si>
  <si>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</si>
  <si>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</si>
  <si>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</si>
  <si>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</si>
  <si>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</si>
  <si>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</si>
  <si>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</si>
  <si>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</si>
  <si>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</si>
  <si>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</si>
  <si>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</si>
  <si>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</si>
  <si>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</si>
  <si>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</si>
  <si>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</si>
  <si>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</si>
  <si>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</si>
  <si>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</si>
  <si>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</si>
  <si>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</si>
  <si>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</si>
  <si>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</si>
  <si>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</si>
  <si>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</si>
  <si>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</si>
  <si>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</si>
  <si>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</si>
  <si>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</si>
  <si>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</si>
  <si>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</si>
  <si>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</si>
  <si>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</si>
  <si>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</si>
  <si>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</si>
  <si>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</si>
  <si>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</si>
  <si>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</si>
  <si>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</si>
  <si>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</si>
  <si>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</si>
  <si>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</si>
  <si>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</si>
  <si>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</si>
  <si>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</si>
  <si>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</si>
  <si>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</si>
  <si>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</si>
  <si>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</si>
  <si>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</si>
  <si>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</si>
  <si>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</si>
  <si>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</si>
  <si>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</si>
  <si>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</si>
  <si>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</si>
  <si>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</si>
  <si>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</si>
  <si>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</si>
  <si>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</si>
  <si>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</si>
  <si>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</si>
  <si>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</si>
  <si>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</si>
  <si>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</si>
  <si>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</si>
  <si>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</si>
  <si>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</si>
  <si>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</si>
  <si>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</si>
  <si>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</si>
  <si>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</si>
  <si>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</si>
  <si>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</si>
  <si>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</si>
  <si>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</si>
  <si>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</si>
  <si>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</si>
  <si>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</si>
  <si>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</si>
  <si>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</si>
  <si>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</si>
  <si>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</si>
  <si>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</si>
  <si>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</si>
  <si>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</si>
  <si>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</si>
  <si>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</si>
  <si>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</si>
  <si>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</si>
  <si>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</si>
  <si>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</si>
  <si>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</si>
  <si>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</si>
  <si>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</si>
  <si>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</si>
  <si>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</si>
  <si>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</si>
  <si>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</si>
  <si>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</si>
  <si>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</si>
  <si>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</si>
  <si>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</si>
  <si>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</si>
  <si>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</si>
  <si>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</si>
  <si>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</si>
  <si>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</si>
  <si>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</si>
  <si>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</si>
  <si>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</si>
  <si>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</si>
  <si>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</si>
  <si>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</si>
  <si>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</si>
  <si>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</si>
  <si>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</si>
  <si>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</si>
  <si>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</si>
  <si>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</si>
  <si>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</si>
  <si>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</si>
  <si>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</si>
  <si>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</si>
  <si>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</si>
  <si>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</si>
  <si>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</si>
  <si>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</si>
  <si>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</si>
  <si>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</si>
  <si>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</si>
  <si>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</si>
  <si>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</si>
  <si>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</si>
  <si>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</si>
  <si>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</si>
  <si>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</si>
  <si>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</si>
  <si>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</si>
  <si>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</si>
  <si>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</si>
  <si>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</si>
  <si>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</si>
  <si>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</si>
  <si>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</si>
  <si>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</si>
  <si>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</si>
  <si>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</si>
  <si>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</si>
  <si>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</si>
  <si>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</si>
  <si>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</si>
  <si>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</si>
  <si>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</si>
  <si>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</si>
  <si>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</si>
  <si>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</si>
  <si>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</si>
  <si>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</si>
  <si>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</si>
  <si>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</si>
  <si>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</si>
  <si>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</si>
  <si>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</si>
  <si>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</si>
  <si>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</si>
  <si>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</si>
  <si>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</si>
  <si>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</si>
  <si>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</si>
  <si>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</si>
  <si>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</si>
  <si>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</si>
  <si>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</si>
  <si>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</si>
  <si>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</si>
  <si>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</si>
  <si>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</si>
  <si>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</si>
  <si>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</si>
  <si>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</si>
  <si>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</si>
  <si>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</si>
  <si>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</si>
  <si>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</si>
  <si>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</si>
  <si>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</si>
  <si>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</si>
  <si>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</si>
  <si>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</si>
  <si>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</si>
  <si>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</si>
  <si>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</si>
  <si>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</si>
  <si>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</si>
  <si>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</si>
  <si>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</si>
  <si>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</si>
  <si>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</si>
  <si>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</si>
  <si>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</si>
  <si>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</si>
  <si>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</si>
  <si>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</si>
  <si>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</si>
  <si>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</si>
  <si>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</si>
  <si>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</si>
  <si>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</si>
  <si>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</si>
  <si>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</si>
  <si>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</si>
  <si>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</si>
  <si>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</si>
  <si>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</si>
  <si>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</si>
  <si>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</si>
  <si>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</si>
  <si>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</si>
  <si>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</si>
  <si>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</si>
  <si>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</si>
  <si>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</si>
  <si>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</si>
  <si>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</si>
  <si>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</si>
  <si>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</si>
  <si>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</si>
  <si>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</si>
  <si>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</si>
  <si>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</si>
  <si>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</si>
  <si>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</si>
  <si>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</si>
  <si>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</si>
  <si>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</si>
  <si>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</si>
  <si>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</si>
  <si>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</si>
  <si>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</si>
  <si>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</si>
  <si>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</si>
  <si>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</si>
  <si>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</si>
  <si>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</si>
  <si>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</si>
  <si>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</si>
  <si>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</si>
  <si>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</si>
  <si>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</si>
  <si>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</si>
  <si>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</si>
  <si>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</si>
  <si>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</si>
  <si>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</si>
  <si>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</si>
  <si>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</si>
  <si>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</si>
  <si>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</si>
  <si>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</si>
  <si>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</si>
  <si>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</si>
  <si>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</si>
  <si>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</si>
  <si>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</si>
  <si>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</si>
  <si>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</si>
  <si>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</si>
  <si>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</si>
  <si>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</si>
  <si>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</si>
  <si>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</si>
  <si>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</si>
  <si>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</si>
  <si>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</si>
  <si>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</si>
  <si>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</si>
  <si>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</si>
  <si>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</si>
  <si>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</si>
  <si>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</si>
  <si>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</si>
  <si>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</si>
  <si>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</si>
  <si>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</si>
  <si>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</si>
  <si>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</si>
  <si>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</si>
  <si>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</si>
  <si>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</si>
  <si>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</si>
  <si>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</si>
  <si>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</si>
  <si>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</si>
  <si>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</si>
  <si>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</si>
  <si>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</si>
  <si>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</si>
  <si>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</si>
  <si>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</si>
  <si>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</si>
  <si>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</si>
  <si>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</si>
  <si>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</si>
  <si>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</si>
  <si>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</si>
  <si>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</si>
  <si>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</si>
  <si>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</si>
  <si>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</si>
  <si>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</si>
  <si>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</si>
  <si>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</si>
  <si>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</si>
  <si>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</si>
  <si>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</si>
  <si>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</si>
  <si>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</si>
  <si>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</si>
  <si>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</si>
  <si>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</si>
  <si>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</si>
  <si>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</si>
  <si>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</si>
  <si>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</si>
  <si>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</si>
  <si>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</si>
  <si>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</si>
  <si>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</si>
  <si>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</si>
  <si>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</si>
  <si>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</si>
  <si>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</si>
  <si>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</si>
  <si>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</si>
  <si>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</si>
  <si>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</si>
  <si>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</si>
  <si>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</si>
  <si>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</si>
  <si>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</si>
  <si>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</si>
  <si>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</si>
  <si>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</si>
  <si>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</si>
  <si>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</si>
  <si>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</si>
  <si>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</si>
  <si>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</si>
  <si>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</si>
  <si>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</si>
  <si>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</si>
  <si>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</si>
  <si>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</si>
  <si>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</si>
  <si>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</si>
  <si>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</si>
  <si>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</si>
  <si>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</si>
  <si>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</si>
  <si>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</si>
  <si>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</si>
  <si>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</si>
  <si>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</si>
  <si>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</si>
  <si>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</si>
  <si>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</si>
  <si>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</si>
  <si>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</si>
  <si>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</si>
  <si>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</si>
  <si>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</si>
  <si>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</si>
  <si>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</si>
  <si>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</si>
  <si>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</si>
  <si>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</si>
  <si>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</si>
  <si>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</si>
  <si>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</si>
  <si>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</si>
  <si>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</si>
  <si>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</si>
  <si>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</si>
  <si>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</si>
  <si>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</si>
  <si>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</si>
  <si>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</si>
  <si>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</si>
  <si>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</si>
  <si>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</si>
  <si>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</si>
  <si>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</si>
  <si>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</si>
  <si>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</si>
  <si>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</si>
  <si>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</si>
  <si>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</si>
  <si>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</si>
  <si>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</si>
  <si>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</si>
  <si>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</si>
  <si>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</si>
  <si>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</si>
  <si>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</si>
  <si>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</si>
  <si>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</si>
  <si>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</si>
  <si>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</si>
  <si>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</si>
  <si>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</si>
  <si>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</si>
  <si>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</si>
  <si>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</si>
  <si>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</si>
  <si>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</si>
  <si>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</si>
  <si>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</si>
  <si>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</si>
  <si>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</si>
  <si>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</si>
  <si>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</si>
  <si>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</si>
  <si>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</si>
  <si>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</si>
  <si>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</si>
  <si>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</si>
  <si>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</si>
  <si>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</si>
  <si>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</si>
  <si>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</si>
  <si>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</si>
  <si>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</si>
  <si>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</si>
  <si>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</si>
  <si>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</si>
  <si>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</si>
  <si>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</si>
  <si>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</si>
  <si>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</si>
  <si>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</si>
  <si>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</si>
  <si>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</si>
  <si>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</si>
  <si>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</si>
  <si>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</si>
  <si>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</si>
  <si>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</si>
  <si>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</si>
  <si>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</si>
  <si>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</si>
  <si>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</si>
  <si>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</si>
  <si>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</si>
  <si>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</si>
  <si>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</si>
  <si>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</si>
  <si>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</si>
  <si>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</si>
  <si>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</si>
  <si>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</si>
  <si>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</si>
  <si>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</si>
  <si>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</si>
  <si>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</si>
  <si>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</si>
  <si>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</si>
  <si>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</si>
  <si>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</si>
  <si>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</si>
  <si>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</si>
  <si>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</si>
  <si>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</si>
  <si>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</si>
  <si>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</si>
  <si>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</si>
  <si>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</si>
  <si>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</si>
  <si>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</si>
  <si>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</si>
  <si>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</si>
  <si>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</si>
  <si>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</si>
  <si>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</si>
  <si>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</si>
  <si>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</si>
  <si>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</si>
  <si>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</si>
  <si>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</si>
  <si>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</si>
  <si>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</si>
  <si>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</si>
  <si>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</si>
  <si>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</si>
  <si>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</si>
  <si>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</si>
  <si>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</si>
  <si>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</si>
  <si>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</si>
  <si>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</si>
  <si>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</si>
  <si>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</si>
  <si>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</si>
  <si>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</si>
  <si>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</si>
  <si>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</si>
  <si>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</si>
  <si>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</si>
  <si>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</si>
  <si>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</si>
  <si>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</si>
  <si>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</si>
  <si>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</si>
  <si>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</si>
  <si>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</si>
  <si>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</si>
  <si>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</si>
  <si>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</si>
  <si>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</si>
  <si>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</si>
  <si>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</si>
  <si>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</si>
  <si>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</si>
  <si>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</si>
  <si>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</si>
  <si>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</si>
  <si>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</si>
  <si>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</si>
  <si>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</si>
  <si>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</si>
  <si>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</si>
  <si>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</si>
  <si>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</si>
  <si>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</si>
  <si>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</si>
  <si>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</si>
  <si>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</si>
  <si>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</si>
  <si>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</si>
  <si>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</si>
  <si>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</si>
  <si>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</si>
  <si>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</si>
  <si>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</si>
  <si>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</si>
  <si>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</si>
  <si>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</si>
  <si>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</si>
  <si>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</si>
  <si>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</si>
  <si>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</si>
  <si>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</si>
  <si>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</si>
  <si>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</si>
  <si>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</si>
  <si>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</si>
  <si>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</si>
  <si>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</si>
  <si>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</si>
  <si>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</si>
  <si>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</si>
  <si>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</si>
  <si>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</si>
  <si>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</si>
  <si>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</si>
  <si>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</si>
  <si>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</si>
  <si>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</si>
  <si>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</si>
  <si>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</si>
  <si>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</si>
  <si>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</si>
  <si>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</si>
  <si>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</si>
  <si>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</si>
  <si>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</si>
  <si>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</si>
  <si>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</si>
  <si>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</si>
  <si>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</si>
  <si>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</si>
  <si>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</si>
  <si>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</si>
  <si>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</si>
  <si>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</si>
  <si>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</si>
  <si>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</si>
  <si>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</si>
  <si>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</si>
  <si>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</si>
  <si>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</si>
  <si>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</si>
  <si>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</si>
  <si>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</si>
  <si>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</si>
  <si>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</si>
  <si>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</si>
  <si>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</si>
  <si>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</si>
  <si>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</si>
  <si>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</si>
  <si>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</si>
  <si>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</si>
  <si>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</si>
  <si>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</si>
  <si>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</si>
  <si>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</si>
  <si>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</si>
  <si>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</si>
  <si>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</si>
  <si>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</si>
  <si>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</si>
  <si>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</si>
  <si>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</si>
  <si>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</si>
  <si>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</si>
  <si>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</si>
  <si>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</si>
  <si>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</si>
  <si>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</si>
  <si>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</si>
  <si>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</si>
  <si>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</si>
  <si>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</si>
  <si>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</si>
  <si>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</si>
  <si>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</si>
  <si>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</si>
  <si>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</si>
  <si>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</si>
  <si>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</si>
  <si>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</si>
  <si>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</si>
  <si>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</si>
  <si>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</si>
  <si>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</si>
  <si>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</si>
  <si>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</si>
  <si>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</si>
  <si>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</si>
  <si>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</si>
  <si>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</si>
  <si>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</si>
  <si>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</si>
  <si>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</si>
  <si>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</si>
  <si>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</si>
  <si>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</si>
  <si>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</si>
  <si>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</si>
  <si>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</si>
  <si>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</si>
  <si>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</si>
  <si>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</si>
  <si>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</si>
  <si>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</si>
  <si>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</si>
  <si>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</si>
  <si>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</si>
  <si>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</si>
  <si>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</si>
  <si>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</si>
  <si>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</si>
  <si>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</si>
  <si>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</si>
  <si>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</si>
  <si>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</si>
  <si>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</si>
  <si>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</si>
  <si>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</si>
  <si>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</si>
  <si>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</si>
  <si>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</si>
  <si>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</si>
  <si>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</si>
  <si>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</si>
  <si>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</si>
  <si>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</si>
  <si>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</si>
  <si>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</si>
  <si>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</si>
  <si>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</si>
  <si>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</si>
  <si>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</si>
  <si>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</si>
  <si>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</si>
  <si>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</si>
  <si>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</si>
  <si>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</si>
  <si>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</si>
  <si>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</si>
  <si>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</si>
  <si>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</si>
  <si>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</si>
  <si>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</si>
  <si>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</si>
  <si>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</si>
  <si>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</si>
  <si>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</si>
  <si>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</si>
  <si>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</si>
  <si>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</si>
  <si>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</si>
  <si>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</si>
  <si>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</si>
  <si>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</si>
  <si>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</si>
  <si>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</si>
  <si>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</si>
  <si>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</si>
  <si>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</si>
  <si>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</si>
  <si>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</si>
  <si>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</si>
  <si>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</si>
  <si>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</si>
  <si>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</si>
  <si>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</si>
  <si>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</si>
  <si>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</si>
  <si>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</si>
  <si>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</si>
  <si>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</si>
  <si>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</si>
  <si>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</si>
  <si>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</si>
  <si>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</si>
  <si>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</si>
  <si>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</si>
  <si>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</si>
  <si>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</si>
  <si>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</si>
  <si>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</si>
  <si>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</si>
  <si>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</si>
  <si>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</si>
  <si>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</si>
  <si>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</si>
  <si>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</si>
  <si>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</si>
  <si>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</si>
  <si>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</si>
  <si>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</si>
  <si>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</si>
  <si>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</si>
  <si>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</si>
  <si>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</si>
  <si>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</si>
  <si>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</si>
  <si>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</si>
  <si>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</si>
  <si>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</si>
  <si>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</si>
  <si>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</si>
  <si>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</si>
  <si>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</si>
  <si>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</si>
  <si>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</si>
  <si>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</si>
  <si>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</si>
  <si>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</si>
  <si>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</si>
  <si>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</si>
  <si>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</si>
  <si>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</si>
  <si>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</si>
  <si>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</si>
  <si>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</si>
  <si>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</si>
  <si>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</si>
  <si>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</si>
  <si>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</si>
  <si>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</si>
  <si>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</si>
  <si>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</si>
  <si>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</si>
  <si>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</si>
  <si>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</si>
  <si>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</si>
  <si>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</si>
  <si>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</si>
  <si>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</si>
  <si>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</si>
  <si>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</si>
  <si>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</si>
  <si>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</si>
  <si>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</si>
  <si>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</si>
  <si>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</si>
  <si>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</si>
  <si>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</si>
  <si>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</si>
  <si>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</si>
  <si>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</si>
  <si>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</si>
  <si>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</si>
  <si>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</si>
  <si>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</si>
  <si>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</si>
  <si>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</si>
  <si>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</si>
  <si>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</si>
  <si>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</si>
  <si>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</si>
  <si>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</si>
  <si>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</si>
  <si>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</si>
  <si>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</si>
  <si>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</si>
  <si>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</si>
  <si>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</si>
  <si>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</si>
  <si>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</si>
  <si>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</si>
  <si>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</si>
  <si>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</si>
  <si>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</si>
  <si>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</si>
  <si>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</si>
  <si>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</si>
  <si>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</si>
  <si>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</si>
  <si>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</si>
  <si>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</si>
  <si>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</si>
  <si>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</si>
  <si>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</si>
  <si>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</si>
  <si>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</si>
  <si>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</si>
  <si>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</si>
  <si>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</si>
  <si>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</si>
  <si>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</si>
  <si>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</si>
  <si>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</si>
  <si>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</si>
  <si>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</si>
  <si>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</si>
  <si>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</si>
  <si>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</si>
  <si>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</si>
  <si>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</si>
  <si>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</si>
  <si>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</si>
  <si>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</si>
  <si>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</si>
  <si>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</si>
  <si>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</si>
  <si>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</si>
  <si>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</si>
  <si>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</si>
  <si>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</si>
  <si>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</si>
  <si>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</si>
  <si>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</si>
  <si>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</si>
  <si>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</si>
  <si>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</si>
  <si>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</si>
  <si>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</si>
  <si>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</si>
  <si>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</si>
  <si>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</si>
  <si>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</si>
  <si>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</si>
  <si>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</si>
  <si>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</si>
  <si>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</si>
  <si>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</si>
  <si>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</si>
  <si>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</si>
  <si>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</si>
  <si>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</si>
  <si>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</si>
  <si>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</si>
  <si>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</si>
  <si>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</si>
  <si>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</si>
  <si>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</si>
  <si>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</si>
  <si>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</si>
  <si>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</si>
  <si>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</si>
  <si>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</si>
  <si>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</si>
  <si>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</si>
  <si>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</si>
  <si>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</si>
  <si>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</si>
  <si>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</si>
  <si>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</si>
  <si>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</si>
  <si>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</si>
  <si>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</si>
  <si>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</si>
  <si>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</si>
  <si>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</si>
  <si>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</si>
  <si>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</si>
  <si>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</si>
  <si>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</si>
  <si>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</si>
  <si>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</si>
  <si>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</si>
  <si>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</si>
  <si>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</si>
  <si>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</si>
  <si>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</si>
  <si>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</si>
  <si>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</si>
  <si>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</si>
  <si>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</si>
  <si>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</si>
  <si>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</si>
  <si>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</si>
  <si>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</si>
  <si>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</si>
  <si>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</si>
  <si>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</si>
  <si>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</si>
  <si>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</si>
  <si>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</si>
  <si>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</si>
  <si>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</si>
  <si>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</si>
  <si>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</si>
  <si>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</si>
  <si>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</si>
  <si>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</si>
  <si>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</si>
  <si>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</si>
  <si>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</si>
  <si>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</si>
  <si>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</si>
  <si>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</si>
  <si>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</si>
  <si>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</si>
  <si>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</si>
  <si>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</si>
  <si>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</si>
  <si>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</si>
  <si>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</si>
  <si>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</si>
  <si>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</si>
  <si>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</si>
  <si>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</si>
  <si>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</si>
  <si>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</si>
  <si>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</si>
  <si>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</si>
  <si>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</si>
  <si>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</si>
  <si>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</si>
  <si>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</si>
  <si>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</si>
  <si>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</si>
  <si>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</si>
  <si>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</si>
  <si>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</si>
  <si>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</si>
  <si>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</si>
  <si>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</si>
  <si>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</si>
  <si>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</si>
  <si>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</si>
  <si>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</si>
  <si>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</si>
  <si>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</si>
  <si>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</si>
  <si>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</si>
  <si>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</si>
  <si>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</si>
  <si>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</si>
  <si>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</si>
  <si>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</si>
  <si>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</si>
  <si>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</si>
  <si>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</si>
  <si>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</si>
  <si>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</si>
  <si>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</si>
  <si>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</si>
  <si>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</si>
  <si>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</si>
  <si>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</si>
  <si>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</si>
  <si>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</si>
  <si>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</si>
  <si>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</si>
  <si>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</si>
  <si>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</si>
  <si>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</si>
  <si>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</si>
  <si>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</si>
  <si>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</si>
  <si>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</si>
  <si>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</si>
  <si>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</si>
  <si>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</si>
  <si>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</si>
  <si>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</si>
  <si>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</si>
  <si>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</si>
  <si>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</si>
  <si>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</si>
  <si>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</si>
  <si>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</si>
  <si>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</si>
  <si>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</si>
  <si>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</si>
  <si>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</si>
  <si>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</si>
  <si>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</si>
  <si>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</si>
  <si>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</si>
  <si>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</si>
  <si>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</si>
  <si>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</si>
  <si>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</si>
  <si>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</si>
  <si>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</si>
  <si>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</si>
  <si>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</si>
  <si>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</si>
  <si>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</si>
  <si>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</si>
  <si>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</si>
  <si>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</si>
  <si>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</si>
  <si>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</si>
  <si>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</si>
  <si>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</si>
  <si>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</si>
  <si>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</si>
  <si>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</si>
  <si>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</si>
  <si>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</si>
  <si>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</si>
  <si>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</si>
  <si>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</si>
  <si>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</si>
  <si>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</si>
  <si>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</si>
  <si>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</si>
  <si>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</si>
  <si>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</si>
  <si>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</si>
  <si>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</si>
  <si>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</si>
  <si>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</si>
  <si>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</si>
  <si>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</si>
  <si>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</si>
  <si>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</si>
  <si>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</si>
  <si>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</si>
  <si>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</si>
  <si>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</si>
  <si>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</si>
  <si>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</si>
  <si>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</si>
  <si>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</si>
  <si>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</si>
  <si>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</si>
  <si>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</si>
  <si>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</si>
  <si>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</si>
  <si>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</si>
  <si>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</si>
  <si>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</si>
  <si>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</si>
  <si>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</si>
  <si>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</si>
  <si>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</si>
  <si>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</si>
  <si>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</si>
  <si>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</si>
  <si>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</si>
  <si>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</si>
  <si>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</si>
  <si>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</si>
  <si>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</si>
  <si>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</si>
  <si>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</si>
  <si>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</si>
  <si>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</si>
  <si>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</si>
  <si>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</si>
  <si>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</si>
  <si>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</si>
  <si>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</si>
  <si>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</si>
  <si>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</si>
  <si>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</si>
  <si>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</si>
  <si>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</si>
  <si>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</si>
  <si>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</si>
  <si>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</si>
  <si>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</si>
  <si>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</si>
  <si>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</si>
  <si>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</si>
  <si>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</si>
  <si>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</si>
  <si>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</si>
  <si>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</si>
  <si>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</si>
  <si>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</si>
  <si>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</si>
  <si>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</si>
  <si>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</si>
  <si>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</si>
  <si>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</si>
  <si>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</si>
  <si>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</si>
  <si>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</si>
  <si>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</si>
  <si>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</si>
  <si>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</si>
  <si>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</si>
  <si>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</si>
  <si>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</si>
  <si>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</si>
  <si>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</si>
  <si>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</si>
  <si>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</si>
  <si>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</si>
  <si>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</si>
  <si>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</si>
  <si>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</si>
  <si>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</si>
  <si>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</si>
  <si>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</si>
  <si>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</si>
  <si>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</si>
  <si>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</si>
  <si>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</si>
  <si>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</si>
  <si>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</si>
  <si>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</si>
  <si>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</si>
  <si>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</si>
  <si>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</si>
  <si>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</si>
  <si>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</si>
  <si>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</si>
  <si>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</si>
  <si>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</si>
  <si>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</si>
  <si>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</si>
  <si>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</si>
  <si>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</si>
  <si>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</si>
  <si>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</si>
  <si>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</si>
  <si>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</si>
  <si>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</si>
  <si>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</si>
  <si>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</si>
  <si>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</si>
  <si>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</si>
  <si>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</si>
  <si>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</si>
  <si>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</si>
  <si>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</si>
  <si>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</si>
  <si>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</si>
  <si>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</si>
  <si>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</si>
  <si>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</si>
  <si>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</si>
  <si>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</si>
  <si>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</si>
  <si>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</si>
  <si>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</si>
  <si>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</si>
  <si>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</si>
  <si>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</si>
  <si>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</si>
  <si>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</si>
  <si>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</si>
  <si>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</si>
  <si>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</si>
  <si>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</si>
  <si>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</si>
  <si>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</si>
  <si>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</si>
  <si>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</si>
  <si>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</si>
  <si>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</si>
  <si>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</si>
  <si>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</si>
  <si>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</si>
  <si>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</si>
  <si>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</si>
  <si>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</si>
  <si>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</si>
  <si>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</si>
  <si>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</si>
  <si>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</si>
  <si>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</si>
  <si>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</si>
  <si>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</si>
  <si>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</si>
  <si>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</si>
  <si>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</si>
  <si>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</si>
  <si>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</si>
  <si>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</si>
  <si>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</si>
  <si>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</si>
  <si>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</si>
  <si>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</si>
  <si>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</si>
  <si>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</si>
  <si>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</si>
  <si>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</si>
  <si>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</si>
  <si>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</si>
  <si>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</si>
  <si>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</si>
  <si>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</si>
  <si>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</si>
  <si>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</si>
  <si>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</si>
  <si>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</si>
  <si>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</si>
  <si>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</si>
  <si>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</si>
  <si>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</si>
  <si>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</si>
  <si>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</si>
  <si>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</si>
  <si>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</si>
  <si>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</si>
  <si>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</si>
  <si>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</si>
  <si>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</si>
  <si>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</si>
  <si>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</si>
  <si>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</si>
  <si>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</si>
  <si>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</si>
  <si>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</si>
  <si>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</si>
  <si>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</si>
  <si>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</si>
  <si>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</si>
  <si>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</si>
  <si>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</si>
  <si>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</si>
  <si>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</si>
  <si>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</si>
  <si>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</si>
  <si>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</si>
  <si>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</si>
  <si>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</si>
  <si>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</si>
  <si>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</si>
  <si>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</si>
  <si>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</si>
  <si>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</si>
  <si>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</si>
  <si>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</si>
  <si>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</si>
  <si>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</si>
  <si>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</si>
  <si>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</si>
  <si>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</si>
  <si>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</si>
  <si>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</si>
  <si>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</si>
  <si>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</si>
  <si>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</si>
  <si>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</si>
  <si>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</si>
  <si>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</si>
  <si>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</si>
  <si>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</si>
  <si>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</si>
  <si>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</si>
  <si>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</si>
  <si>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</si>
  <si>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</si>
  <si>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</si>
  <si>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</si>
  <si>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</si>
  <si>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</si>
  <si>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</si>
  <si>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</si>
  <si>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</si>
  <si>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</si>
  <si>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</si>
  <si>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</si>
  <si>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</si>
  <si>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</si>
  <si>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</si>
  <si>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</si>
  <si>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</si>
  <si>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</si>
  <si>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</si>
  <si>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</si>
  <si>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</si>
  <si>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</si>
  <si>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</si>
  <si>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</si>
  <si>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</si>
  <si>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</si>
  <si>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</si>
  <si>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</si>
  <si>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</si>
  <si>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</si>
  <si>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</si>
  <si>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</si>
  <si>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</si>
  <si>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</si>
  <si>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</si>
  <si>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</si>
  <si>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</si>
  <si>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</si>
  <si>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</si>
  <si>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</si>
  <si>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</si>
  <si>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</si>
  <si>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</si>
  <si>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</si>
  <si>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</si>
  <si>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</si>
  <si>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</si>
  <si>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</si>
  <si>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</si>
  <si>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</si>
  <si>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</si>
  <si>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</si>
  <si>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</si>
  <si>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</si>
  <si>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</si>
  <si>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</si>
  <si>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</si>
  <si>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</si>
  <si>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</si>
  <si>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</si>
  <si>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</si>
  <si>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</si>
  <si>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</si>
  <si>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</si>
  <si>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</si>
  <si>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</si>
  <si>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</si>
  <si>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</si>
  <si>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</si>
  <si>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</si>
  <si>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</si>
  <si>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</si>
  <si>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</si>
  <si>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</si>
  <si>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</si>
  <si>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</si>
  <si>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</si>
  <si>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</si>
  <si>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</si>
  <si>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</si>
  <si>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</si>
  <si>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</si>
  <si>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</si>
  <si>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</si>
  <si>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</si>
  <si>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</si>
  <si>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</si>
  <si>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</si>
  <si>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</si>
  <si>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</si>
  <si>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</si>
  <si>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</si>
  <si>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</si>
  <si>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</si>
  <si>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</si>
  <si>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</si>
  <si>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</si>
  <si>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</si>
  <si>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</si>
  <si>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</si>
  <si>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</si>
  <si>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</si>
  <si>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</si>
  <si>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</si>
  <si>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</si>
  <si>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</si>
  <si>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</si>
  <si>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</si>
  <si>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</si>
  <si>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</si>
  <si>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</si>
  <si>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</si>
  <si>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</si>
  <si>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</si>
  <si>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</si>
  <si>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</si>
  <si>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</si>
  <si>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</si>
  <si>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</si>
  <si>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</si>
  <si>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</si>
  <si>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</si>
  <si>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</si>
  <si>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</si>
  <si>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</si>
  <si>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</si>
  <si>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</si>
  <si>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</si>
  <si>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</si>
  <si>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</si>
  <si>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</si>
  <si>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</si>
  <si>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</si>
  <si>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</si>
  <si>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</si>
  <si>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</si>
  <si>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</si>
  <si>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</si>
  <si>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</si>
  <si>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</si>
  <si>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</si>
  <si>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</si>
  <si>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</si>
  <si>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</si>
  <si>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</si>
  <si>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</si>
  <si>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</si>
  <si>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</si>
  <si>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</si>
  <si>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</si>
  <si>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</si>
  <si>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</si>
  <si>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</si>
  <si>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</si>
  <si>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</si>
  <si>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</si>
  <si>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</si>
  <si>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</si>
  <si>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</si>
  <si>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</si>
  <si>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</si>
  <si>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</si>
  <si>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</si>
  <si>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</si>
  <si>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</si>
  <si>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</si>
  <si>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</si>
  <si>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</si>
  <si>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</si>
  <si>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</si>
  <si>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</si>
  <si>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</si>
  <si>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</si>
  <si>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</si>
  <si>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</si>
  <si>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</si>
  <si>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</si>
  <si>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</si>
  <si>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</si>
  <si>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</si>
  <si>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</si>
  <si>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</si>
  <si>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</si>
  <si>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</si>
  <si>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</si>
  <si>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</si>
  <si>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</si>
  <si>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</si>
  <si>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</si>
  <si>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</si>
  <si>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</si>
  <si>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</si>
  <si>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</si>
  <si>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</si>
  <si>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</si>
  <si>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</si>
  <si>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</si>
  <si>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</si>
  <si>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</si>
  <si>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</si>
  <si>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</si>
  <si>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</si>
  <si>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</si>
  <si>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</si>
  <si>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</si>
  <si>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</si>
  <si>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</si>
  <si>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</si>
  <si>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</si>
  <si>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</si>
  <si>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</si>
  <si>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</si>
  <si>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</si>
  <si>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</si>
  <si>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</si>
  <si>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</si>
  <si>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</si>
  <si>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</si>
  <si>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</si>
  <si>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</si>
  <si>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</si>
  <si>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</si>
  <si>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</si>
  <si>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</si>
  <si>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</si>
  <si>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</si>
  <si>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</si>
  <si>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</si>
  <si>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</si>
  <si>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</si>
  <si>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</si>
  <si>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</si>
  <si>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</si>
  <si>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</si>
  <si>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</si>
  <si>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</si>
  <si>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</si>
  <si>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</si>
  <si>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</si>
  <si>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</si>
  <si>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</si>
  <si>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</si>
  <si>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</si>
  <si>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</si>
  <si>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</si>
  <si>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</si>
  <si>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</si>
  <si>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</si>
  <si>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</si>
  <si>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</si>
  <si>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</si>
  <si>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</si>
  <si>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</si>
  <si>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</si>
  <si>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</si>
  <si>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</si>
  <si>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</si>
  <si>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</si>
  <si>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</si>
  <si>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</si>
  <si>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</si>
  <si>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</si>
  <si>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</si>
  <si>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</si>
  <si>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</si>
  <si>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</si>
  <si>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</si>
  <si>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</si>
  <si>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</si>
  <si>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</si>
  <si>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</si>
  <si>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</si>
  <si>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</si>
  <si>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</si>
  <si>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</si>
  <si>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</si>
  <si>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</si>
  <si>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</si>
  <si>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</si>
  <si>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</si>
  <si>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</si>
  <si>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</si>
  <si>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</si>
  <si>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</si>
  <si>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</si>
  <si>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</si>
  <si>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</si>
  <si>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</si>
  <si>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</si>
  <si>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</si>
  <si>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</si>
  <si>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</si>
  <si>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</si>
  <si>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</si>
  <si>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</si>
  <si>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</si>
  <si>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</si>
  <si>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</si>
  <si>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</si>
  <si>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</si>
  <si>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</si>
  <si>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</si>
  <si>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</si>
  <si>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</si>
  <si>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</si>
  <si>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</si>
  <si>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</si>
  <si>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</si>
  <si>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</si>
  <si>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</si>
  <si>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</si>
  <si>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</si>
  <si>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</si>
  <si>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</si>
  <si>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</si>
  <si>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</si>
  <si>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</si>
  <si>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</si>
  <si>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</si>
  <si>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</si>
  <si>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</si>
  <si>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</si>
  <si>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</si>
  <si>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</si>
  <si>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</si>
  <si>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</si>
  <si>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</si>
  <si>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</si>
  <si>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</si>
  <si>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</si>
  <si>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</si>
  <si>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</si>
  <si>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</si>
  <si>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</si>
  <si>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</si>
  <si>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</si>
  <si>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</si>
  <si>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</si>
  <si>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</si>
  <si>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</si>
  <si>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</si>
  <si>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</si>
  <si>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</si>
  <si>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</si>
  <si>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</si>
  <si>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</si>
  <si>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</si>
  <si>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</si>
  <si>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</si>
  <si>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</si>
  <si>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</si>
  <si>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</si>
  <si>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</si>
  <si>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</si>
  <si>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</si>
  <si>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</si>
  <si>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</si>
  <si>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</si>
  <si>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</si>
  <si>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</si>
  <si>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</si>
  <si>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</si>
  <si>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</si>
  <si>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</si>
  <si>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</si>
  <si>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</si>
  <si>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</si>
  <si>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</si>
  <si>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</si>
  <si>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</si>
  <si>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</si>
  <si>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</si>
  <si>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</si>
  <si>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</si>
  <si>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</si>
  <si>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</si>
  <si>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</si>
  <si>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</si>
  <si>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</si>
  <si>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</si>
  <si>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</si>
  <si>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</si>
  <si>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</si>
  <si>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</si>
  <si>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</si>
  <si>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</si>
  <si>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</si>
  <si>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</si>
  <si>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</si>
  <si>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</si>
  <si>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</si>
  <si>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</si>
  <si>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</si>
  <si>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</si>
  <si>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</si>
  <si>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</si>
  <si>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</si>
  <si>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</si>
  <si>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</si>
  <si>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</si>
  <si>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</si>
  <si>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</si>
  <si>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</si>
  <si>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</si>
  <si>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</si>
  <si>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</si>
  <si>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</si>
  <si>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</si>
  <si>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</si>
  <si>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</si>
  <si>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</si>
  <si>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</si>
  <si>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</si>
  <si>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</si>
  <si>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</si>
  <si>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</si>
  <si>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</si>
  <si>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</si>
  <si>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</si>
  <si>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</si>
  <si>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</si>
  <si>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</si>
  <si>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</si>
  <si>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</si>
  <si>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</si>
  <si>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</si>
  <si>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</si>
  <si>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</si>
  <si>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</si>
  <si>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</si>
  <si>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</si>
  <si>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</si>
  <si>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</si>
  <si>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</si>
  <si>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</si>
  <si>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</si>
  <si>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</si>
  <si>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</si>
  <si>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</si>
  <si>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</si>
  <si>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</si>
  <si>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</si>
  <si>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</si>
  <si>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</si>
  <si>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</si>
  <si>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</si>
  <si>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</si>
  <si>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</si>
  <si>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</si>
  <si>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</si>
  <si>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</si>
  <si>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</si>
  <si>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</si>
  <si>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</si>
  <si>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</si>
  <si>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</si>
  <si>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</si>
  <si>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</si>
  <si>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</si>
  <si>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</si>
  <si>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</si>
  <si>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</si>
  <si>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</si>
  <si>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</si>
  <si>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</si>
  <si>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</si>
  <si>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</si>
  <si>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</si>
  <si>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</si>
  <si>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</si>
  <si>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</si>
  <si>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</si>
  <si>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</si>
  <si>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</si>
  <si>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</si>
  <si>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</si>
  <si>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</si>
  <si>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</si>
  <si>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</si>
  <si>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</si>
  <si>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</si>
  <si>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</si>
  <si>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</si>
  <si>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</si>
  <si>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</si>
  <si>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</si>
  <si>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</si>
  <si>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</si>
  <si>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</si>
  <si>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</si>
  <si>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</si>
  <si>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</si>
  <si>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</si>
  <si>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</si>
  <si>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</si>
  <si>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</si>
  <si>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</si>
  <si>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</si>
  <si>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</si>
  <si>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</si>
  <si>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</si>
  <si>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</si>
  <si>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</si>
  <si>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</si>
  <si>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</si>
  <si>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</si>
  <si>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</si>
  <si>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</si>
  <si>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</si>
  <si>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</si>
  <si>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</si>
  <si>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</si>
  <si>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</si>
  <si>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</si>
  <si>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</si>
  <si>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</si>
  <si>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</si>
  <si>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</si>
  <si>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</si>
  <si>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</si>
  <si>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</si>
  <si>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</si>
  <si>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</si>
  <si>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</si>
  <si>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</si>
  <si>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</si>
  <si>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</si>
  <si>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</si>
  <si>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</si>
  <si>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</si>
  <si>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</si>
  <si>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</si>
  <si>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</si>
  <si>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</si>
  <si>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</si>
  <si>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</si>
  <si>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</si>
  <si>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</si>
  <si>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</si>
  <si>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</si>
  <si>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</si>
  <si>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</si>
  <si>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</si>
  <si>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</si>
  <si>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</si>
  <si>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</si>
  <si>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</si>
  <si>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</si>
  <si>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</si>
  <si>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</si>
  <si>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</si>
  <si>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</si>
  <si>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</si>
  <si>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</si>
  <si>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</si>
  <si>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</si>
  <si>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</si>
  <si>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</si>
  <si>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</si>
  <si>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</si>
  <si>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</si>
  <si>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</si>
  <si>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</si>
  <si>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</si>
  <si>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</si>
  <si>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</si>
  <si>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</si>
  <si>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</si>
  <si>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</si>
  <si>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</si>
  <si>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</si>
  <si>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</si>
  <si>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</si>
  <si>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</si>
  <si>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</si>
  <si>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</si>
  <si>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</si>
  <si>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</si>
  <si>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</si>
  <si>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</si>
  <si>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</si>
  <si>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</si>
  <si>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</si>
  <si>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</si>
  <si>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</si>
  <si>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</si>
  <si>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</si>
  <si>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</si>
  <si>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</si>
  <si>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</si>
  <si>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</si>
  <si>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</si>
  <si>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</si>
  <si>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</si>
  <si>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</si>
  <si>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</si>
  <si>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</si>
  <si>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</si>
  <si>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</si>
  <si>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</si>
  <si>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</si>
  <si>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</si>
  <si>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</si>
  <si>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</si>
  <si>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</si>
  <si>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</si>
  <si>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</si>
  <si>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</si>
  <si>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</si>
  <si>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</si>
  <si>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</si>
  <si>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</si>
  <si>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</si>
  <si>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</si>
  <si>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</si>
  <si>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</si>
  <si>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</si>
  <si>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</si>
  <si>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</si>
  <si>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</si>
  <si>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</si>
  <si>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</si>
  <si>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</si>
  <si>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</si>
  <si>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</si>
  <si>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</si>
  <si>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</si>
  <si>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</si>
  <si>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</si>
  <si>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</si>
  <si>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</si>
  <si>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</si>
  <si>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</si>
  <si>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</si>
  <si>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</si>
  <si>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</si>
  <si>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</si>
  <si>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</si>
  <si>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</si>
  <si>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</si>
  <si>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</si>
  <si>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</si>
  <si>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</si>
  <si>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</si>
  <si>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</si>
  <si>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</si>
  <si>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</si>
  <si>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</si>
  <si>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</si>
  <si>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</si>
  <si>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</si>
  <si>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</si>
  <si>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</si>
  <si>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</si>
  <si>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</si>
  <si>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</si>
  <si>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</si>
  <si>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</si>
  <si>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</si>
  <si>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</si>
  <si>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</si>
  <si>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</si>
  <si>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</si>
  <si>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</si>
  <si>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</si>
  <si>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</si>
  <si>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</si>
  <si>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</si>
  <si>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</si>
  <si>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</si>
  <si>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</si>
  <si>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</si>
  <si>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</si>
  <si>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</si>
  <si>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</si>
  <si>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</si>
  <si>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</si>
  <si>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</si>
  <si>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</si>
  <si>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</si>
  <si>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</si>
  <si>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</si>
  <si>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</si>
  <si>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</si>
  <si>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</si>
  <si>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</si>
  <si>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</si>
  <si>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</si>
  <si>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</si>
  <si>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</si>
  <si>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</si>
  <si>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</si>
  <si>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</si>
  <si>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</si>
  <si>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</si>
  <si>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</si>
  <si>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</si>
  <si>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</si>
  <si>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</si>
  <si>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</si>
  <si>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</si>
  <si>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</si>
  <si>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</si>
  <si>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</si>
  <si>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</si>
  <si>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</si>
  <si>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</si>
  <si>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</si>
  <si>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</si>
  <si>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</si>
  <si>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</si>
  <si>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</si>
  <si>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</si>
  <si>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</si>
  <si>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</si>
  <si>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</si>
  <si>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</si>
  <si>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</si>
  <si>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</si>
  <si>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</si>
  <si>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</si>
  <si>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</si>
  <si>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</si>
  <si>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</si>
  <si>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</si>
  <si>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</si>
  <si>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</si>
  <si>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</si>
  <si>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</si>
  <si>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</si>
  <si>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</si>
  <si>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</si>
  <si>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</si>
  <si>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</si>
  <si>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</si>
  <si>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</si>
  <si>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</si>
  <si>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</si>
  <si>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</si>
  <si>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</si>
  <si>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</si>
  <si>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</si>
  <si>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</si>
  <si>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</si>
  <si>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</si>
  <si>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</si>
  <si>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</si>
  <si>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</si>
  <si>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</si>
  <si>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</si>
  <si>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</si>
  <si>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</si>
  <si>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</si>
  <si>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</si>
  <si>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</si>
  <si>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</si>
  <si>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</si>
  <si>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</si>
  <si>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</si>
  <si>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</si>
  <si>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</si>
  <si>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</si>
  <si>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</si>
  <si>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</si>
  <si>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</si>
  <si>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</si>
  <si>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</si>
  <si>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</si>
  <si>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</si>
  <si>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</si>
  <si>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</si>
  <si>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</si>
  <si>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</si>
  <si>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</si>
  <si>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</si>
  <si>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</si>
  <si>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</si>
  <si>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</si>
  <si>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</si>
  <si>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</si>
  <si>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</si>
  <si>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</si>
  <si>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</si>
  <si>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</si>
  <si>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</si>
  <si>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</si>
  <si>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</si>
  <si>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</si>
  <si>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</si>
  <si>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</si>
  <si>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</si>
  <si>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</si>
  <si>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</si>
  <si>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</si>
  <si>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</si>
  <si>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</si>
  <si>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</si>
  <si>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</si>
  <si>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</si>
  <si>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</si>
  <si>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</si>
  <si>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</si>
  <si>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</si>
  <si>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</si>
  <si>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</si>
  <si>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</si>
  <si>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</si>
  <si>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</si>
  <si>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</si>
  <si>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</si>
  <si>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</si>
  <si>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</si>
  <si>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</si>
  <si>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</si>
  <si>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</si>
  <si>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</si>
  <si>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</si>
  <si>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</si>
  <si>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</si>
  <si>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</si>
  <si>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</si>
  <si>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</si>
  <si>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</si>
  <si>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</si>
  <si>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</si>
  <si>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</si>
  <si>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</si>
  <si>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</si>
  <si>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</si>
  <si>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</si>
  <si>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</si>
  <si>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</si>
  <si>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</si>
  <si>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</si>
  <si>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</si>
  <si>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</si>
  <si>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</si>
  <si>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</si>
  <si>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</si>
  <si>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</si>
  <si>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</si>
  <si>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</si>
  <si>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</si>
  <si>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</si>
  <si>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</si>
  <si>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</si>
  <si>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</si>
  <si>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</si>
  <si>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</si>
  <si>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</si>
  <si>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</si>
  <si>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</si>
  <si>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</si>
  <si>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</si>
  <si>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</si>
  <si>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</si>
  <si>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</si>
  <si>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</si>
  <si>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</si>
  <si>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</si>
  <si>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</si>
  <si>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</si>
  <si>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</si>
  <si>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</si>
  <si>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</si>
  <si>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</si>
  <si>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</si>
  <si>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</si>
  <si>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</si>
  <si>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</si>
  <si>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</si>
  <si>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</si>
  <si>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</si>
  <si>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</si>
  <si>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</si>
  <si>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</si>
  <si>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</si>
  <si>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</si>
  <si>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</si>
  <si>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</si>
  <si>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</si>
  <si>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</si>
  <si>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</si>
  <si>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</si>
  <si>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</si>
  <si>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</si>
  <si>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</si>
  <si>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</si>
  <si>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</si>
  <si>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</si>
  <si>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</si>
  <si>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</si>
  <si>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</si>
  <si>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</si>
  <si>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</si>
  <si>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</si>
  <si>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</si>
  <si>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</si>
  <si>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</si>
  <si>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</si>
  <si>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</si>
  <si>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</si>
  <si>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</si>
  <si>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</si>
  <si>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</si>
  <si>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</si>
  <si>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</si>
  <si>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</si>
  <si>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</si>
  <si>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</si>
  <si>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</si>
  <si>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</si>
  <si>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</si>
  <si>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</si>
  <si>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</si>
  <si>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</si>
  <si>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</si>
  <si>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</si>
  <si>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</si>
  <si>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</si>
  <si>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</si>
  <si>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</si>
  <si>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</si>
  <si>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</si>
  <si>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</si>
  <si>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</si>
  <si>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</si>
  <si>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</si>
  <si>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</si>
  <si>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</si>
  <si>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</si>
  <si>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</si>
  <si>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</si>
  <si>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</si>
  <si>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</si>
  <si>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</si>
  <si>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</si>
  <si>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</si>
  <si>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</si>
  <si>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</si>
  <si>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</si>
  <si>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</si>
  <si>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</si>
  <si>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</si>
  <si>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</si>
  <si>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</si>
  <si>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</si>
  <si>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</si>
  <si>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</si>
  <si>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</si>
  <si>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</si>
  <si>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</si>
  <si>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</si>
  <si>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</si>
  <si>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</si>
  <si>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</si>
  <si>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</si>
  <si>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</si>
  <si>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</si>
  <si>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</si>
  <si>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</si>
  <si>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</si>
  <si>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</si>
  <si>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</si>
  <si>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</si>
  <si>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</si>
  <si>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</si>
  <si>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</si>
  <si>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</si>
  <si>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</si>
  <si>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</si>
  <si>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</si>
  <si>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</si>
  <si>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</si>
  <si>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</si>
  <si>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</si>
  <si>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</si>
  <si>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</si>
  <si>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</si>
  <si>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</si>
  <si>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</si>
  <si>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</si>
  <si>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</si>
  <si>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</si>
  <si>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</si>
  <si>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</si>
  <si>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</si>
  <si>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</si>
  <si>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</si>
  <si>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</si>
  <si>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</si>
  <si>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</si>
  <si>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</si>
  <si>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</si>
  <si>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</si>
  <si>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</si>
  <si>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</si>
  <si>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</si>
  <si>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</si>
  <si>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</si>
  <si>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</si>
  <si>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</si>
  <si>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</si>
  <si>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</si>
  <si>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</si>
  <si>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</si>
  <si>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</si>
  <si>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</si>
  <si>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</si>
  <si>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</si>
  <si>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</si>
  <si>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</si>
  <si>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</si>
  <si>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</si>
  <si>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</si>
  <si>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</si>
  <si>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</si>
  <si>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</si>
  <si>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</si>
  <si>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</si>
  <si>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</si>
  <si>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</si>
  <si>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</si>
  <si>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</si>
  <si>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</si>
  <si>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</si>
  <si>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</si>
  <si>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</si>
  <si>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</si>
  <si>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</si>
  <si>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</si>
  <si>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</si>
  <si>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</si>
  <si>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</si>
  <si>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</si>
  <si>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</si>
  <si>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</si>
  <si>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</si>
  <si>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</si>
  <si>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</si>
  <si>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</si>
  <si>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</si>
  <si>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</si>
  <si>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</si>
  <si>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</si>
  <si>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</si>
  <si>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</si>
  <si>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</si>
  <si>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</si>
  <si>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</si>
  <si>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</si>
  <si>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</si>
  <si>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</si>
  <si>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</si>
  <si>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</si>
  <si>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</si>
  <si>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</si>
  <si>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</si>
  <si>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</si>
  <si>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</si>
  <si>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</si>
  <si>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</si>
  <si>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</si>
  <si>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</si>
  <si>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</si>
  <si>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</si>
  <si>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</si>
  <si>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</si>
  <si>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</si>
  <si>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</si>
  <si>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</si>
  <si>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</si>
  <si>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</si>
  <si>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</si>
  <si>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</si>
  <si>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</si>
  <si>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</si>
  <si>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</si>
  <si>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</si>
  <si>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</si>
  <si>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</si>
  <si>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</si>
  <si>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</si>
  <si>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</si>
  <si>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</si>
  <si>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</si>
  <si>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</si>
  <si>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</si>
  <si>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</si>
  <si>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</si>
  <si>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</si>
  <si>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</si>
  <si>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</si>
  <si>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</si>
  <si>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</si>
  <si>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</si>
  <si>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</si>
  <si>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</si>
  <si>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</si>
  <si>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</si>
  <si>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</si>
  <si>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</si>
  <si>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</si>
  <si>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</si>
  <si>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</si>
  <si>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</si>
  <si>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</si>
  <si>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</si>
  <si>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</si>
  <si>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</si>
  <si>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</si>
  <si>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</si>
  <si>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</si>
  <si>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</si>
  <si>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</si>
  <si>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</si>
  <si>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</si>
  <si>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</si>
  <si>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</si>
  <si>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</si>
  <si>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</si>
  <si>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</si>
  <si>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</si>
  <si>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</si>
  <si>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</si>
  <si>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</si>
  <si>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</si>
  <si>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</si>
  <si>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</si>
  <si>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</si>
  <si>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</si>
  <si>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</si>
  <si>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</si>
  <si>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</si>
  <si>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</si>
  <si>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</si>
  <si>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</si>
  <si>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</si>
  <si>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</si>
  <si>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</si>
  <si>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</si>
  <si>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</si>
  <si>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</si>
  <si>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</si>
  <si>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</si>
  <si>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</si>
  <si>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</si>
  <si>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</si>
  <si>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</si>
  <si>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</si>
  <si>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</si>
  <si>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</si>
  <si>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</si>
  <si>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</si>
  <si>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</si>
  <si>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</si>
  <si>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</si>
  <si>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</si>
  <si>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</si>
  <si>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</si>
  <si>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</si>
  <si>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</si>
  <si>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</si>
  <si>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</si>
  <si>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</si>
  <si>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</si>
  <si>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</si>
  <si>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</si>
  <si>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</si>
  <si>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</si>
  <si>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</si>
  <si>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</si>
  <si>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</si>
  <si>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</si>
  <si>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</si>
  <si>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</si>
  <si>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</si>
  <si>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</si>
  <si>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</si>
  <si>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</si>
  <si>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</si>
  <si>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</si>
  <si>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</si>
  <si>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</si>
  <si>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</si>
  <si>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</si>
  <si>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</si>
  <si>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</si>
  <si>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</si>
  <si>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</si>
  <si>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</si>
  <si>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</si>
  <si>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</si>
  <si>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</si>
  <si>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</si>
  <si>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</si>
  <si>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</si>
  <si>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</si>
  <si>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</si>
  <si>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</si>
  <si>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</si>
  <si>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</si>
  <si>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</si>
  <si>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</si>
  <si>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</si>
  <si>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</si>
  <si>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</si>
  <si>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</si>
  <si>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</si>
  <si>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</si>
  <si>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</si>
  <si>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</si>
  <si>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</si>
  <si>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</si>
  <si>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</si>
  <si>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</si>
  <si>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</si>
  <si>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</si>
  <si>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</si>
  <si>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</si>
  <si>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</si>
  <si>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</si>
  <si>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</si>
  <si>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</si>
  <si>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</si>
  <si>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</si>
  <si>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</si>
  <si>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</si>
  <si>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</si>
  <si>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</si>
  <si>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</si>
  <si>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</si>
  <si>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</si>
  <si>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</si>
  <si>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</si>
  <si>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</si>
  <si>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</si>
  <si>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</si>
  <si>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</si>
  <si>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</si>
  <si>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</si>
  <si>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</si>
  <si>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</si>
  <si>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</si>
  <si>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</si>
  <si>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</si>
  <si>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</si>
  <si>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</si>
  <si>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</si>
  <si>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</si>
  <si>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</si>
  <si>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</si>
  <si>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</si>
  <si>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</si>
  <si>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</si>
  <si>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</si>
  <si>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</si>
  <si>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</si>
  <si>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</si>
  <si>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</si>
  <si>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</si>
  <si>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</si>
  <si>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</si>
  <si>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</si>
  <si>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</si>
  <si>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</si>
  <si>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</si>
  <si>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</si>
  <si>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</si>
  <si>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</si>
  <si>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</si>
  <si>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</si>
  <si>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</si>
  <si>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</si>
  <si>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</si>
  <si>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</si>
  <si>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</si>
  <si>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</si>
  <si>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</si>
  <si>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</si>
  <si>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</si>
  <si>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</si>
  <si>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</si>
  <si>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</si>
  <si>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</si>
  <si>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</si>
  <si>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</si>
  <si>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</si>
  <si>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</si>
  <si>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</si>
  <si>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</si>
  <si>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</si>
  <si>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</si>
  <si>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</si>
  <si>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</si>
  <si>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</si>
  <si>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</si>
  <si>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</si>
  <si>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</si>
  <si>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</si>
  <si>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</si>
  <si>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</si>
  <si>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</si>
  <si>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</si>
  <si>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</si>
  <si>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</si>
  <si>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</si>
  <si>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</si>
  <si>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</si>
  <si>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</si>
  <si>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</si>
  <si>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</si>
  <si>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</si>
  <si>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</si>
  <si>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</si>
  <si>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</si>
  <si>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</si>
  <si>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</si>
  <si>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</si>
  <si>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</si>
  <si>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</si>
  <si>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</si>
  <si>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</si>
  <si>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</si>
  <si>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</si>
  <si>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</si>
  <si>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</si>
  <si>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</si>
  <si>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</si>
  <si>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</si>
  <si>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</si>
  <si>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</si>
  <si>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</si>
  <si>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</si>
  <si>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</si>
  <si>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</si>
  <si>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</si>
  <si>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</si>
  <si>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</si>
  <si>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</si>
  <si>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</si>
  <si>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</si>
  <si>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</si>
  <si>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</si>
  <si>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</si>
  <si>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</si>
  <si>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</si>
  <si>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</si>
  <si>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</si>
  <si>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</si>
  <si>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</si>
  <si>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</si>
  <si>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</si>
  <si>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</si>
  <si>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</si>
  <si>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</si>
  <si>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</si>
  <si>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</si>
  <si>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</si>
  <si>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</si>
  <si>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</si>
  <si>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</si>
  <si>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</si>
  <si>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</si>
  <si>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</si>
  <si>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</si>
  <si>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</si>
  <si>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</si>
  <si>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</si>
  <si>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</si>
  <si>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</si>
  <si>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</si>
  <si>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</si>
  <si>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</si>
  <si>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</si>
  <si>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</si>
  <si>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</si>
  <si>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</si>
  <si>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</si>
  <si>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</si>
  <si>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</si>
  <si>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</si>
  <si>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</si>
  <si>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</si>
  <si>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</si>
  <si>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</si>
  <si>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</si>
  <si>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</si>
  <si>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</si>
  <si>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</si>
  <si>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</si>
  <si>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</si>
  <si>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</si>
  <si>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</si>
  <si>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</si>
  <si>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</si>
  <si>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</si>
  <si>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</si>
  <si>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</si>
  <si>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</si>
  <si>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</si>
  <si>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</si>
  <si>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</si>
  <si>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</si>
  <si>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</si>
  <si>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</si>
  <si>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</si>
  <si>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</si>
  <si>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</si>
  <si>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</si>
  <si>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</si>
  <si>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</si>
  <si>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</si>
  <si>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</si>
  <si>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</si>
  <si>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</si>
  <si>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</si>
  <si>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</si>
  <si>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</si>
  <si>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</si>
  <si>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</si>
  <si>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</si>
  <si>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</si>
  <si>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</si>
  <si>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</si>
  <si>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</si>
  <si>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</si>
  <si>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</si>
  <si>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</si>
  <si>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</si>
  <si>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</si>
  <si>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</si>
  <si>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</si>
  <si>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</si>
  <si>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</si>
  <si>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</si>
  <si>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</si>
  <si>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</si>
  <si>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</si>
  <si>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</si>
  <si>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</si>
  <si>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</si>
  <si>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</si>
  <si>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</si>
  <si>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</si>
  <si>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</si>
  <si>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</si>
  <si>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</si>
  <si>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</si>
  <si>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</si>
  <si>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</si>
  <si>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</si>
  <si>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</si>
  <si>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</si>
  <si>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</si>
  <si>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</si>
  <si>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</si>
  <si>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</si>
  <si>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</si>
  <si>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</si>
  <si>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</si>
  <si>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</si>
  <si>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</si>
  <si>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</si>
  <si>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</si>
  <si>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</si>
  <si>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</si>
  <si>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</si>
  <si>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</si>
  <si>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</si>
  <si>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</si>
  <si>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</si>
  <si>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</si>
  <si>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</si>
  <si>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</si>
  <si>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</si>
  <si>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</si>
  <si>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</si>
  <si>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</si>
  <si>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</si>
  <si>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</si>
  <si>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</si>
  <si>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</si>
  <si>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</si>
  <si>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</si>
  <si>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</si>
  <si>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</si>
  <si>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</si>
  <si>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</si>
  <si>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</si>
  <si>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</si>
  <si>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</si>
  <si>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</si>
  <si>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</si>
  <si>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</si>
  <si>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</si>
  <si>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</si>
  <si>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</si>
  <si>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</si>
  <si>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</si>
  <si>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</si>
  <si>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</si>
  <si>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</si>
  <si>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</si>
  <si>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</si>
  <si>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</si>
  <si>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</si>
  <si>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</si>
  <si>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</si>
  <si>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</si>
  <si>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</si>
  <si>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</si>
  <si>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</si>
  <si>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</si>
  <si>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</si>
  <si>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</si>
  <si>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</si>
  <si>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</si>
  <si>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</si>
  <si>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</si>
  <si>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</si>
  <si>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</si>
  <si>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</si>
  <si>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</si>
  <si>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</si>
  <si>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</si>
  <si>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</si>
  <si>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</si>
  <si>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</si>
  <si>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</si>
  <si>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</si>
  <si>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</si>
  <si>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</si>
  <si>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</si>
  <si>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</si>
  <si>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</si>
  <si>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</si>
  <si>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</si>
  <si>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</si>
  <si>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</si>
  <si>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</si>
  <si>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</si>
  <si>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</si>
  <si>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</si>
  <si>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</si>
  <si>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</si>
  <si>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</si>
  <si>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</si>
  <si>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</si>
  <si>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</si>
  <si>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</si>
  <si>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</si>
  <si>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</si>
  <si>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</si>
  <si>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</si>
  <si>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</si>
  <si>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</si>
  <si>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</si>
  <si>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</si>
  <si>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</si>
  <si>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</si>
  <si>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</si>
  <si>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</si>
  <si>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</si>
  <si>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</si>
  <si>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</si>
  <si>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</si>
  <si>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</si>
  <si>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</si>
  <si>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</si>
  <si>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</si>
  <si>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</si>
  <si>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</si>
  <si>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</si>
  <si>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</si>
  <si>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</si>
  <si>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</si>
  <si>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</si>
  <si>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</si>
  <si>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</si>
  <si>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</si>
  <si>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</si>
  <si>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</si>
  <si>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</si>
  <si>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</si>
  <si>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</si>
  <si>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</si>
  <si>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</si>
  <si>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</si>
  <si>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</si>
  <si>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</si>
  <si>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</si>
  <si>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</si>
  <si>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</si>
  <si>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</si>
  <si>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</si>
  <si>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</si>
  <si>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</si>
  <si>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</si>
  <si>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</si>
  <si>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</si>
  <si>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</si>
  <si>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</si>
  <si>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</si>
  <si>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</si>
  <si>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</si>
  <si>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</si>
  <si>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</si>
  <si>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</si>
  <si>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</si>
  <si>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</si>
  <si>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</si>
  <si>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</si>
  <si>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</si>
  <si>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</si>
  <si>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</si>
  <si>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</si>
  <si>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</si>
  <si>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</si>
  <si>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</si>
  <si>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</si>
  <si>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</si>
  <si>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</si>
  <si>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</si>
  <si>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</si>
  <si>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</si>
  <si>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</si>
  <si>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</si>
  <si>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</si>
  <si>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</si>
  <si>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</si>
  <si>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</si>
  <si>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</si>
  <si>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</si>
  <si>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</si>
  <si>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</si>
  <si>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</si>
  <si>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</si>
  <si>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</si>
  <si>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</si>
  <si>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</si>
  <si>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</si>
  <si>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</si>
  <si>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</si>
  <si>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</si>
  <si>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</si>
  <si>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</si>
  <si>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</si>
  <si>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</si>
  <si>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</si>
  <si>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</si>
  <si>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</si>
  <si>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</si>
  <si>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</si>
  <si>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</si>
  <si>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</si>
  <si>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</si>
  <si>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</si>
  <si>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</si>
  <si>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</si>
  <si>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</si>
  <si>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</si>
  <si>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</si>
  <si>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</si>
  <si>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</si>
  <si>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</si>
  <si>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</si>
  <si>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</si>
  <si>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</si>
  <si>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</si>
  <si>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</si>
  <si>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</si>
  <si>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</si>
  <si>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</si>
  <si>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</si>
  <si>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</si>
  <si>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</si>
  <si>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</si>
  <si>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</si>
  <si>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</si>
  <si>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</si>
  <si>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</si>
  <si>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</si>
  <si>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</si>
  <si>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</si>
  <si>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</si>
  <si>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</si>
  <si>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</si>
  <si>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</si>
  <si>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</si>
  <si>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</si>
  <si>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</si>
  <si>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</si>
  <si>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</si>
  <si>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</si>
  <si>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</si>
  <si>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</si>
  <si>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</si>
  <si>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</si>
  <si>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</si>
  <si>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</si>
  <si>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</si>
  <si>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</si>
  <si>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</si>
  <si>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</si>
  <si>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</si>
  <si>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</si>
  <si>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</si>
  <si>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</si>
  <si>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</si>
  <si>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</si>
  <si>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</si>
  <si>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</si>
  <si>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</si>
  <si>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</si>
  <si>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</si>
  <si>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</si>
  <si>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</si>
  <si>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</si>
  <si>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</si>
  <si>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</si>
  <si>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</si>
  <si>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</si>
  <si>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</si>
  <si>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</si>
  <si>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</si>
  <si>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</si>
  <si>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</si>
  <si>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</si>
  <si>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</si>
  <si>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</si>
  <si>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</si>
  <si>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</si>
  <si>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</si>
  <si>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</si>
  <si>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</si>
  <si>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</si>
  <si>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</si>
  <si>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</si>
  <si>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</si>
  <si>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</si>
  <si>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</si>
  <si>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</si>
  <si>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</si>
  <si>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</si>
  <si>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</si>
  <si>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</si>
  <si>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</si>
  <si>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</si>
  <si>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</si>
  <si>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</si>
  <si>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</si>
  <si>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</si>
  <si>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</si>
  <si>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</si>
  <si>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</si>
  <si>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</si>
  <si>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</si>
  <si>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</si>
  <si>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</si>
  <si>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</si>
  <si>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</si>
  <si>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</si>
  <si>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</si>
  <si>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</si>
  <si>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</si>
  <si>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</si>
  <si>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</si>
  <si>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</si>
  <si>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</si>
  <si>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</si>
  <si>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</si>
  <si>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</si>
  <si>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</si>
  <si>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</si>
  <si>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</si>
  <si>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</si>
  <si>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</si>
  <si>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</si>
  <si>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</si>
  <si>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</si>
  <si>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</si>
  <si>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</si>
  <si>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</si>
  <si>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</si>
  <si>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</si>
  <si>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</si>
  <si>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</si>
  <si>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</si>
  <si>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</si>
  <si>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</si>
  <si>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</si>
  <si>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</si>
  <si>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</si>
  <si>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</si>
  <si>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</si>
  <si>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</si>
  <si>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</si>
  <si>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</si>
  <si>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</si>
  <si>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</si>
  <si>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</si>
  <si>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</si>
  <si>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</si>
  <si>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</si>
  <si>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</si>
  <si>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</si>
  <si>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</si>
  <si>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</si>
  <si>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</si>
  <si>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</si>
  <si>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</si>
  <si>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</si>
  <si>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</si>
  <si>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</si>
  <si>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</si>
  <si>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</si>
  <si>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</si>
  <si>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</si>
  <si>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</si>
  <si>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</si>
  <si>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</si>
  <si>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</si>
  <si>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</si>
  <si>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</si>
  <si>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</si>
  <si>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</si>
  <si>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</si>
  <si>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</si>
  <si>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</si>
  <si>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</si>
  <si>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</si>
  <si>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</si>
  <si>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</si>
  <si>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</si>
  <si>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</si>
  <si>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</si>
  <si>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</si>
  <si>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</si>
  <si>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</si>
  <si>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</si>
  <si>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</si>
  <si>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</si>
  <si>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</si>
  <si>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</si>
  <si>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</si>
  <si>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</si>
  <si>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</si>
  <si>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</si>
  <si>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</si>
  <si>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</si>
  <si>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</si>
  <si>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</si>
  <si>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</si>
  <si>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</si>
  <si>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</si>
  <si>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</si>
  <si>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</si>
  <si>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</si>
  <si>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</si>
  <si>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</si>
  <si>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</si>
  <si>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</si>
  <si>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</si>
  <si>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</si>
  <si>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</si>
  <si>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</si>
  <si>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</si>
  <si>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</si>
  <si>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</si>
  <si>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</si>
  <si>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</si>
  <si>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</si>
  <si>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</si>
  <si>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</si>
  <si>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</si>
  <si>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</si>
  <si>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</si>
  <si>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</si>
  <si>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</si>
  <si>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</si>
  <si>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</si>
  <si>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</si>
  <si>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</si>
  <si>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</si>
  <si>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</si>
  <si>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</si>
  <si>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</si>
  <si>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</si>
  <si>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</si>
  <si>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</si>
  <si>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</si>
  <si>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</si>
  <si>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</si>
  <si>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</si>
  <si>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</si>
  <si>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</si>
  <si>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</si>
  <si>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</si>
  <si>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</si>
  <si>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</si>
  <si>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</si>
  <si>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</si>
  <si>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</si>
  <si>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</si>
  <si>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</si>
  <si>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</si>
  <si>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</si>
  <si>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</si>
  <si>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</si>
  <si>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</si>
  <si>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</si>
  <si>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</si>
  <si>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</si>
  <si>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</si>
  <si>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</si>
  <si>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</si>
  <si>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</si>
  <si>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</si>
  <si>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</si>
  <si>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</si>
  <si>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</si>
  <si>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</si>
  <si>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</si>
  <si>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</si>
  <si>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</si>
  <si>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</si>
  <si>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</si>
  <si>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</si>
  <si>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</si>
  <si>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</si>
  <si>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</si>
  <si>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</si>
  <si>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</si>
  <si>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</si>
  <si>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</si>
  <si>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</si>
  <si>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</si>
  <si>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</si>
  <si>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</si>
  <si>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</si>
  <si>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</si>
  <si>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</si>
  <si>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</si>
  <si>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</si>
  <si>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</si>
  <si>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</si>
  <si>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</si>
  <si>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</si>
  <si>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</si>
  <si>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</si>
  <si>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</si>
  <si>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</si>
  <si>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</si>
  <si>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</si>
  <si>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</si>
  <si>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</si>
  <si>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</si>
  <si>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</si>
  <si>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</si>
  <si>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</si>
  <si>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</si>
  <si>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</si>
  <si>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</si>
  <si>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</si>
  <si>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</si>
  <si>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</si>
  <si>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</si>
  <si>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</si>
  <si>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</si>
  <si>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</si>
  <si>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</si>
  <si>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</si>
  <si>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</si>
  <si>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</si>
  <si>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</si>
  <si>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</si>
  <si>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</si>
  <si>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</si>
  <si>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</si>
  <si>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</si>
  <si>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</si>
  <si>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</si>
  <si>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</si>
  <si>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</si>
  <si>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</si>
  <si>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</si>
  <si>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</si>
  <si>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</si>
  <si>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</si>
  <si>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</si>
  <si>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</si>
  <si>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</si>
  <si>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</si>
  <si>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</si>
  <si>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</si>
  <si>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</si>
  <si>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</si>
  <si>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</si>
  <si>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</si>
  <si>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</si>
  <si>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</si>
  <si>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</si>
  <si>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</si>
  <si>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</si>
  <si>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</si>
  <si>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</si>
  <si>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</si>
  <si>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</si>
  <si>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</si>
  <si>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</si>
  <si>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</si>
  <si>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</si>
  <si>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</si>
  <si>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</si>
  <si>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</si>
  <si>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</si>
  <si>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</si>
  <si>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</si>
  <si>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</si>
  <si>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</si>
  <si>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</si>
  <si>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</si>
  <si>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</si>
  <si>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</si>
  <si>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</si>
  <si>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</si>
  <si>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</si>
  <si>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</si>
  <si>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</si>
  <si>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</si>
  <si>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</si>
  <si>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</si>
  <si>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</si>
  <si>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</si>
  <si>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</si>
  <si>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</si>
  <si>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</si>
  <si>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</si>
  <si>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</si>
  <si>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</si>
  <si>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</si>
  <si>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</si>
  <si>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</si>
  <si>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</si>
  <si>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</si>
  <si>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</si>
  <si>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</si>
  <si>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</si>
  <si>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</si>
  <si>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</si>
  <si>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</si>
  <si>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</si>
  <si>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</si>
  <si>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</si>
  <si>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</si>
  <si>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</si>
  <si>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</si>
  <si>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</si>
  <si>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</si>
  <si>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</si>
  <si>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</si>
  <si>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</si>
  <si>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</si>
  <si>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</si>
  <si>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</si>
  <si>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</si>
  <si>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</si>
  <si>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</si>
  <si>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</si>
  <si>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</si>
  <si>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</si>
  <si>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</si>
  <si>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</si>
  <si>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</si>
  <si>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</si>
  <si>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</si>
  <si>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</si>
  <si>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</si>
  <si>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</si>
  <si>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</si>
  <si>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</si>
  <si>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</si>
  <si>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</si>
  <si>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</si>
  <si>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</si>
  <si>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</si>
  <si>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</si>
  <si>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</si>
  <si>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</si>
  <si>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</si>
  <si>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</si>
  <si>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</si>
  <si>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</si>
  <si>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</si>
  <si>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</si>
  <si>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</si>
  <si>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</si>
  <si>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</si>
  <si>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</si>
  <si>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</si>
  <si>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</si>
  <si>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</si>
  <si>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</si>
  <si>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</si>
  <si>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</si>
  <si>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</si>
  <si>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</si>
  <si>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</si>
  <si>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</si>
  <si>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</si>
  <si>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</si>
  <si>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</si>
  <si>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</si>
  <si>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</si>
  <si>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</si>
  <si>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</si>
  <si>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</si>
  <si>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</si>
  <si>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</si>
  <si>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</si>
  <si>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</si>
  <si>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</si>
  <si>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</si>
  <si>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</si>
  <si>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</si>
  <si>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</si>
  <si>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</si>
  <si>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</si>
  <si>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</si>
  <si>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</si>
  <si>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</si>
  <si>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</si>
  <si>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</si>
  <si>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</si>
  <si>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</si>
  <si>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</si>
  <si>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</si>
  <si>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</si>
  <si>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</si>
  <si>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</si>
  <si>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</si>
  <si>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</si>
  <si>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</si>
  <si>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</si>
  <si>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</si>
  <si>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</si>
  <si>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</si>
  <si>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</si>
  <si>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</si>
  <si>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</si>
  <si>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</si>
  <si>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</si>
  <si>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</si>
  <si>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</si>
  <si>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</si>
  <si>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</si>
  <si>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</si>
  <si>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</si>
  <si>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</si>
  <si>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</si>
  <si>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</si>
  <si>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</si>
  <si>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</si>
  <si>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</si>
  <si>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</si>
  <si>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</si>
  <si>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</si>
  <si>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</si>
  <si>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</si>
  <si>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</si>
  <si>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</si>
  <si>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</si>
  <si>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</si>
  <si>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</si>
  <si>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</si>
  <si>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</si>
  <si>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</si>
  <si>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</si>
  <si>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</si>
  <si>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</si>
  <si>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</si>
  <si>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</si>
  <si>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</si>
  <si>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</si>
  <si>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</si>
  <si>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</si>
  <si>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</si>
  <si>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</si>
  <si>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</si>
  <si>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</si>
  <si>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</si>
  <si>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</si>
  <si>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</si>
  <si>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</si>
  <si>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</si>
  <si>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</si>
  <si>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</si>
  <si>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</si>
  <si>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</si>
  <si>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</si>
  <si>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</si>
  <si>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</si>
  <si>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</si>
  <si>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</si>
  <si>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</si>
  <si>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</si>
  <si>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</si>
  <si>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</si>
  <si>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</si>
  <si>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</si>
  <si>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</si>
  <si>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</si>
  <si>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</si>
  <si>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</si>
  <si>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</si>
  <si>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</si>
  <si>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</si>
  <si>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</si>
  <si>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</si>
  <si>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</si>
  <si>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</si>
  <si>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</si>
  <si>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</si>
  <si>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</si>
  <si>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</si>
  <si>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</si>
  <si>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</si>
  <si>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</si>
  <si>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</si>
  <si>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</si>
  <si>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</si>
  <si>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</si>
  <si>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</si>
  <si>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</si>
  <si>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</si>
  <si>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</si>
  <si>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</si>
  <si>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</si>
  <si>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</si>
  <si>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</si>
  <si>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</si>
  <si>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</si>
  <si>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</si>
  <si>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</si>
  <si>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</si>
  <si>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</si>
  <si>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</si>
  <si>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</si>
  <si>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</si>
  <si>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</si>
  <si>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</si>
  <si>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</si>
  <si>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</si>
  <si>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</si>
  <si>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</si>
  <si>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</si>
  <si>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</si>
  <si>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</si>
  <si>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</si>
  <si>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</si>
  <si>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</si>
  <si>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</si>
  <si>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</si>
  <si>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</si>
  <si>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</si>
  <si>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</si>
  <si>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</si>
  <si>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</si>
  <si>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</si>
  <si>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</si>
  <si>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</si>
  <si>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</si>
  <si>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</si>
  <si>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</si>
  <si>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</si>
  <si>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</si>
  <si>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</si>
  <si>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</si>
  <si>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</si>
  <si>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</si>
  <si>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</si>
  <si>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</si>
  <si>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</si>
  <si>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</si>
  <si>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</si>
  <si>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</si>
  <si>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</si>
  <si>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</si>
  <si>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</si>
  <si>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</si>
  <si>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</si>
  <si>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</si>
  <si>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</si>
  <si>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</si>
  <si>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</si>
  <si>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</si>
  <si>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</si>
  <si>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</si>
  <si>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</si>
  <si>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</si>
  <si>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</si>
  <si>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</si>
  <si>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</si>
  <si>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</si>
  <si>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</si>
  <si>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</si>
  <si>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</si>
  <si>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</si>
  <si>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</si>
  <si>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</si>
  <si>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</si>
  <si>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</si>
  <si>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</si>
  <si>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</si>
  <si>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</si>
  <si>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</si>
  <si>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</si>
  <si>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</si>
  <si>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</si>
  <si>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</si>
  <si>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</si>
  <si>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</si>
  <si>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</si>
  <si>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</si>
  <si>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</si>
  <si>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</si>
  <si>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</si>
  <si>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</si>
  <si>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</si>
  <si>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</si>
  <si>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</si>
  <si>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</si>
  <si>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</si>
  <si>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</si>
  <si>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</si>
  <si>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</si>
  <si>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</si>
  <si>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</si>
  <si>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</si>
  <si>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</si>
  <si>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</si>
  <si>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</si>
  <si>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</si>
  <si>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</si>
  <si>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</si>
  <si>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</si>
  <si>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</si>
  <si>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</si>
  <si>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</si>
  <si>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</si>
  <si>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</si>
  <si>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</si>
  <si>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</si>
  <si>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</si>
  <si>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</si>
  <si>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</si>
  <si>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</si>
  <si>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</si>
  <si>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</si>
  <si>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</si>
  <si>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</si>
  <si>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</si>
  <si>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</si>
  <si>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</si>
  <si>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</si>
  <si>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</si>
  <si>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</si>
  <si>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</si>
  <si>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</si>
  <si>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</si>
  <si>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</si>
  <si>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</si>
  <si>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</si>
  <si>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</si>
  <si>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</si>
  <si>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</si>
  <si>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</si>
  <si>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</si>
  <si>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</si>
  <si>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</si>
  <si>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</si>
  <si>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</si>
  <si>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</si>
  <si>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</si>
  <si>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</si>
  <si>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</si>
  <si>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</si>
  <si>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</si>
  <si>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</si>
  <si>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</si>
  <si>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</si>
  <si>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</si>
  <si>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</si>
  <si>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</si>
  <si>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</si>
  <si>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</si>
  <si>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</si>
  <si>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</si>
  <si>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</si>
  <si>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</si>
  <si>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</si>
  <si>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</si>
  <si>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</si>
  <si>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</si>
  <si>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</si>
  <si>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</si>
  <si>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</si>
  <si>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</si>
  <si>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</si>
  <si>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</si>
  <si>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</si>
  <si>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</si>
  <si>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</si>
  <si>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</si>
  <si>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</si>
  <si>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</si>
  <si>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</si>
  <si>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</si>
  <si>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</si>
  <si>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</si>
  <si>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</si>
  <si>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</si>
  <si>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</si>
  <si>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</si>
  <si>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</si>
  <si>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</si>
  <si>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</si>
  <si>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</si>
  <si>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</si>
  <si>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</si>
  <si>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</si>
  <si>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</si>
  <si>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</si>
  <si>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</si>
  <si>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</si>
  <si>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</si>
  <si>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</si>
  <si>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</si>
  <si>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</si>
  <si>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</si>
  <si>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</si>
  <si>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</si>
  <si>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</si>
  <si>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</si>
  <si>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</si>
  <si>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</si>
  <si>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</si>
  <si>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</si>
  <si>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</si>
  <si>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</si>
  <si>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</si>
  <si>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</si>
  <si>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</si>
  <si>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</si>
  <si>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</si>
  <si>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</si>
  <si>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</si>
  <si>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</si>
  <si>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</si>
  <si>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</si>
  <si>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</si>
  <si>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</si>
  <si>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</si>
  <si>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</si>
  <si>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</si>
  <si>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</si>
  <si>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</si>
  <si>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</si>
  <si>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</si>
  <si>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</si>
  <si>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</si>
  <si>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</si>
  <si>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</si>
  <si>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</si>
  <si>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</si>
  <si>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</si>
  <si>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</si>
  <si>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</si>
  <si>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</si>
  <si>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</si>
  <si>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</si>
  <si>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</si>
  <si>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</si>
  <si>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</si>
  <si>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</si>
  <si>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</si>
  <si>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</si>
  <si>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</si>
  <si>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</si>
  <si>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</si>
  <si>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</si>
  <si>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</si>
  <si>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</si>
  <si>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</si>
  <si>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</si>
  <si>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</si>
  <si>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</si>
  <si>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</si>
  <si>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</si>
  <si>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</si>
  <si>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</si>
  <si>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</si>
  <si>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</si>
  <si>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</si>
  <si>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</si>
  <si>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</si>
  <si>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</si>
  <si>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</si>
  <si>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</si>
  <si>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</si>
  <si>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</si>
  <si>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</si>
  <si>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</si>
  <si>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</si>
  <si>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</si>
  <si>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</si>
  <si>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</si>
  <si>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</si>
  <si>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</si>
  <si>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</si>
  <si>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</si>
  <si>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</si>
  <si>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</si>
  <si>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</si>
  <si>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</si>
  <si>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</si>
  <si>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</si>
  <si>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</si>
  <si>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</si>
  <si>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</si>
  <si>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</si>
  <si>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</si>
  <si>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</si>
  <si>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</si>
  <si>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</si>
  <si>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</si>
  <si>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</si>
  <si>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</si>
  <si>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</si>
  <si>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</si>
  <si>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</si>
  <si>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</si>
  <si>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</si>
  <si>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</si>
  <si>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</si>
  <si>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</si>
  <si>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</si>
  <si>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</si>
  <si>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</si>
  <si>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</si>
  <si>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</si>
  <si>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</si>
  <si>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</si>
  <si>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</si>
  <si>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</si>
  <si>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</si>
  <si>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</si>
  <si>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</si>
  <si>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</si>
  <si>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</si>
  <si>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</si>
  <si>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</si>
  <si>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</si>
  <si>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</si>
  <si>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</si>
  <si>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</si>
  <si>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</si>
  <si>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</si>
  <si>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</si>
  <si>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</si>
  <si>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</si>
  <si>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</si>
  <si>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</si>
  <si>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</si>
  <si>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</si>
  <si>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</si>
  <si>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</si>
  <si>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</si>
  <si>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</si>
  <si>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</si>
  <si>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</si>
  <si>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</si>
  <si>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</si>
  <si>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</si>
  <si>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</si>
  <si>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</si>
  <si>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</si>
  <si>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</si>
  <si>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</si>
  <si>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</si>
  <si>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</si>
  <si>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</si>
  <si>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</si>
  <si>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</si>
  <si>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</si>
  <si>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</si>
  <si>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</si>
  <si>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</si>
  <si>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</si>
  <si>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</si>
  <si>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</si>
  <si>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</si>
  <si>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</si>
  <si>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</si>
  <si>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</si>
  <si>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</si>
  <si>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</si>
  <si>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</si>
  <si>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</si>
  <si>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</si>
  <si>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</si>
  <si>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</si>
  <si>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</si>
  <si>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</si>
  <si>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</si>
  <si>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</si>
  <si>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</si>
  <si>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</si>
  <si>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</si>
  <si>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</si>
  <si>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</si>
  <si>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</si>
  <si>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</si>
  <si>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</si>
  <si>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</si>
  <si>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</si>
  <si>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</si>
  <si>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</si>
  <si>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</si>
  <si>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</si>
  <si>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</si>
  <si>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</si>
  <si>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</si>
  <si>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</si>
  <si>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</si>
  <si>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</si>
  <si>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</si>
  <si>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</si>
  <si>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</si>
  <si>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</si>
  <si>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</si>
  <si>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</si>
  <si>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</si>
  <si>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</si>
  <si>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</si>
  <si>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</si>
  <si>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</si>
  <si>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</si>
  <si>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</si>
  <si>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</si>
  <si>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</si>
  <si>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</si>
  <si>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</si>
  <si>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</si>
  <si>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</si>
  <si>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</si>
  <si>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</si>
  <si>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</si>
  <si>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</si>
  <si>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</si>
  <si>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</si>
  <si>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</si>
  <si>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</si>
  <si>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</si>
  <si>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</si>
  <si>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</si>
  <si>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</si>
  <si>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</si>
  <si>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</si>
  <si>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</si>
  <si>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</si>
  <si>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</si>
  <si>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</si>
  <si>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</si>
  <si>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</si>
  <si>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</si>
  <si>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</si>
  <si>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</si>
  <si>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</si>
  <si>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</si>
  <si>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</si>
  <si>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</si>
  <si>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</si>
  <si>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</si>
  <si>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</si>
  <si>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</si>
  <si>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</si>
  <si>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</si>
  <si>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</si>
  <si>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</si>
  <si>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</si>
  <si>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</si>
  <si>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</si>
  <si>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</si>
  <si>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</si>
  <si>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</si>
  <si>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</si>
  <si>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</si>
  <si>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</si>
  <si>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</si>
  <si>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</si>
  <si>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</si>
  <si>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</si>
  <si>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</si>
  <si>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</si>
  <si>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</si>
  <si>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</si>
  <si>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</si>
  <si>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</si>
  <si>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</si>
  <si>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</si>
  <si>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</si>
  <si>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</si>
  <si>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</si>
  <si>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</si>
  <si>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</si>
  <si>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</si>
  <si>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</si>
  <si>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</si>
  <si>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</si>
  <si>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</si>
  <si>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</si>
  <si>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</si>
  <si>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</si>
  <si>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</si>
  <si>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</si>
  <si>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</si>
  <si>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</si>
  <si>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</si>
  <si>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</si>
  <si>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</si>
  <si>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</si>
  <si>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</si>
  <si>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</si>
  <si>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</si>
  <si>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</si>
  <si>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</si>
  <si>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</si>
  <si>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</si>
  <si>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</si>
  <si>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</si>
  <si>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</si>
  <si>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</si>
  <si>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</si>
  <si>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</si>
  <si>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</si>
  <si>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</si>
  <si>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</si>
  <si>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</si>
  <si>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</si>
  <si>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</si>
  <si>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</si>
  <si>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</si>
  <si>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</si>
  <si>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</si>
  <si>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</si>
  <si>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</si>
  <si>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</si>
  <si>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</si>
  <si>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</si>
  <si>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</si>
  <si>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</si>
  <si>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</si>
  <si>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</si>
  <si>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</si>
  <si>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</si>
  <si>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</si>
  <si>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</si>
  <si>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</si>
  <si>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</si>
  <si>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</si>
  <si>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</si>
  <si>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</si>
  <si>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</si>
  <si>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</si>
  <si>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</si>
  <si>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</si>
  <si>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</si>
  <si>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</si>
  <si>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</si>
  <si>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</si>
  <si>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</si>
  <si>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</si>
  <si>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</si>
  <si>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</si>
  <si>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</si>
  <si>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</si>
  <si>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</si>
  <si>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</si>
  <si>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</si>
  <si>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</si>
  <si>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</si>
  <si>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</si>
  <si>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</si>
  <si>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</si>
  <si>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</si>
  <si>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</si>
  <si>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</si>
  <si>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</si>
  <si>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</si>
  <si>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</si>
  <si>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</si>
  <si>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</si>
  <si>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</si>
  <si>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</si>
  <si>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</si>
  <si>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</si>
  <si>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</si>
  <si>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</si>
  <si>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</si>
  <si>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</si>
  <si>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</si>
  <si>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</si>
  <si>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</si>
  <si>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</si>
  <si>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</si>
  <si>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</si>
  <si>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</si>
  <si>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</si>
  <si>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</si>
  <si>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</si>
  <si>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</si>
  <si>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</si>
  <si>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</si>
  <si>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</si>
  <si>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</si>
  <si>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</si>
  <si>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</si>
  <si>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</si>
  <si>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</si>
  <si>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</si>
  <si>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</si>
  <si>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</si>
  <si>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</si>
  <si>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</si>
  <si>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</si>
  <si>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</si>
  <si>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</si>
  <si>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</si>
  <si>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</si>
  <si>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</si>
  <si>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</si>
  <si>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</si>
  <si>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</si>
  <si>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</si>
  <si>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</si>
  <si>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</si>
  <si>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</si>
  <si>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</si>
  <si>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</si>
  <si>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</si>
  <si>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</si>
  <si>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</si>
  <si>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</si>
  <si>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</si>
  <si>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</si>
  <si>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</si>
  <si>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</si>
  <si>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</si>
  <si>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</si>
  <si>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</si>
  <si>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</si>
  <si>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</si>
  <si>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</si>
  <si>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</si>
  <si>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</si>
  <si>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</si>
  <si>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</si>
  <si>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</si>
  <si>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</si>
  <si>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</si>
  <si>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</si>
  <si>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</si>
  <si>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</si>
  <si>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</si>
  <si>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</si>
  <si>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</si>
  <si>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</si>
  <si>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</si>
  <si>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</si>
  <si>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</si>
  <si>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</si>
  <si>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</si>
  <si>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</si>
  <si>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</si>
  <si>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</si>
  <si>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</si>
  <si>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</si>
  <si>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</si>
  <si>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</si>
  <si>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</si>
  <si>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</si>
  <si>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</si>
  <si>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</si>
  <si>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</si>
  <si>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</si>
  <si>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</si>
  <si>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</si>
  <si>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</si>
  <si>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</si>
  <si>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</si>
  <si>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</si>
  <si>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</si>
  <si>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</si>
  <si>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</si>
  <si>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</si>
  <si>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</si>
  <si>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</si>
  <si>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</si>
  <si>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</si>
  <si>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</si>
  <si>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</si>
  <si>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</si>
  <si>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</si>
  <si>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</si>
  <si>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</si>
  <si>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</si>
  <si>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</si>
  <si>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</si>
  <si>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</si>
  <si>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</si>
  <si>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</si>
  <si>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</si>
  <si>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</si>
  <si>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</si>
  <si>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</si>
  <si>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</si>
  <si>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</si>
  <si>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</si>
  <si>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</si>
  <si>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</si>
  <si>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</si>
  <si>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</si>
  <si>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</si>
  <si>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</si>
  <si>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</si>
  <si>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</si>
  <si>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</si>
  <si>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</si>
  <si>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</si>
  <si>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</si>
  <si>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</si>
  <si>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</si>
  <si>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</si>
  <si>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</si>
  <si>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</si>
  <si>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</si>
  <si>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</si>
  <si>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</si>
  <si>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</si>
  <si>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</si>
  <si>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</si>
  <si>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</si>
  <si>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</si>
  <si>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</si>
  <si>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</si>
  <si>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</si>
  <si>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</si>
  <si>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</si>
  <si>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</si>
  <si>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</si>
  <si>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</si>
  <si>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</si>
  <si>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</si>
  <si>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</si>
  <si>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</si>
  <si>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</si>
  <si>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</si>
  <si>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</si>
  <si>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</si>
  <si>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</si>
  <si>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</si>
  <si>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</si>
  <si>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</si>
  <si>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</si>
  <si>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</si>
  <si>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</si>
  <si>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</si>
  <si>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</si>
  <si>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</si>
  <si>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</si>
  <si>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</si>
  <si>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</si>
  <si>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</si>
  <si>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</si>
  <si>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</si>
  <si>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</si>
  <si>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</si>
  <si>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</si>
  <si>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</si>
  <si>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</si>
  <si>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</si>
  <si>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</si>
  <si>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</si>
  <si>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</si>
  <si>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</si>
  <si>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</si>
  <si>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</si>
  <si>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</si>
  <si>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</si>
  <si>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</si>
  <si>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</si>
  <si>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</si>
  <si>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</si>
  <si>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</si>
  <si>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</si>
  <si>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</si>
  <si>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</si>
  <si>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</si>
  <si>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</si>
  <si>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</si>
  <si>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</si>
  <si>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</si>
  <si>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</si>
  <si>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</si>
  <si>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</si>
  <si>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</si>
  <si>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</si>
  <si>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</si>
  <si>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</si>
  <si>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</si>
  <si>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</si>
  <si>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</si>
  <si>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</si>
  <si>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</si>
  <si>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</si>
  <si>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</si>
  <si>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</si>
  <si>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</si>
  <si>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</si>
  <si>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</si>
  <si>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</si>
  <si>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</si>
  <si>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</si>
  <si>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</si>
  <si>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</si>
  <si>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</si>
  <si>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</si>
  <si>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</si>
  <si>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</si>
  <si>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</si>
  <si>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</si>
  <si>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</si>
  <si>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</si>
  <si>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</si>
  <si>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</si>
  <si>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</si>
  <si>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</si>
  <si>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</si>
  <si>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</si>
  <si>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</si>
  <si>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</si>
  <si>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</si>
  <si>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</si>
  <si>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</si>
  <si>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</si>
  <si>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</si>
  <si>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</si>
  <si>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</si>
  <si>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</si>
  <si>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</si>
  <si>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</si>
  <si>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</si>
  <si>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</si>
  <si>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</si>
  <si>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</si>
  <si>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</si>
  <si>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</si>
  <si>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</si>
  <si>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</si>
  <si>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</si>
  <si>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</si>
  <si>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</si>
  <si>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</si>
  <si>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</si>
  <si>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</si>
  <si>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</si>
  <si>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</si>
  <si>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</si>
  <si>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</si>
  <si>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</si>
  <si>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</si>
  <si>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</si>
  <si>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</si>
  <si>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</si>
  <si>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</si>
  <si>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</si>
  <si>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</si>
  <si>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</si>
  <si>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</si>
  <si>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</si>
  <si>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</si>
  <si>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</si>
  <si>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</si>
  <si>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</si>
  <si>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</si>
  <si>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</si>
  <si>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</si>
  <si>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</si>
  <si>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</si>
  <si>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</si>
  <si>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</si>
  <si>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</si>
  <si>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</si>
  <si>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</si>
  <si>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</si>
  <si>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</si>
  <si>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</si>
  <si>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</si>
  <si>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</si>
  <si>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</si>
  <si>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</si>
  <si>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</si>
  <si>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</si>
  <si>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</si>
  <si>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</si>
  <si>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</si>
  <si>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</si>
  <si>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</si>
  <si>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</si>
  <si>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</si>
  <si>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</si>
  <si>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</si>
  <si>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</si>
  <si>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</si>
  <si>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</si>
  <si>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</si>
  <si>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</si>
  <si>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</si>
  <si>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</si>
  <si>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</si>
  <si>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</si>
  <si>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</si>
  <si>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</si>
  <si>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</si>
  <si>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</si>
  <si>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</si>
  <si>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</si>
  <si>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</si>
  <si>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</si>
  <si>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</si>
  <si>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</si>
  <si>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</si>
  <si>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</si>
  <si>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</si>
  <si>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</si>
  <si>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</si>
  <si>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</si>
  <si>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</si>
  <si>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</si>
  <si>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</si>
  <si>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</si>
  <si>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</si>
  <si>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</si>
  <si>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</si>
  <si>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</si>
  <si>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</si>
  <si>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</si>
  <si>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</si>
  <si>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</si>
  <si>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</si>
  <si>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</si>
  <si>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</si>
  <si>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</si>
  <si>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</si>
  <si>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</si>
  <si>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</si>
  <si>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</si>
  <si>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</si>
  <si>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</si>
  <si>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</si>
  <si>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</si>
  <si>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</si>
  <si>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</si>
  <si>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</si>
  <si>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</si>
  <si>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</si>
  <si>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</si>
  <si>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</si>
  <si>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</si>
  <si>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</si>
  <si>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</si>
  <si>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</si>
  <si>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</si>
  <si>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</si>
  <si>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</si>
  <si>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</si>
  <si>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</si>
  <si>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</si>
  <si>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</si>
  <si>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</si>
  <si>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</si>
  <si>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</si>
  <si>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</si>
  <si>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</si>
  <si>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</si>
  <si>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</si>
  <si>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</si>
  <si>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</si>
  <si>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</si>
  <si>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</si>
  <si>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</si>
  <si>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</si>
  <si>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</si>
  <si>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</si>
  <si>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</si>
  <si>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</si>
  <si>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</si>
  <si>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</si>
  <si>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</si>
  <si>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</si>
  <si>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</si>
  <si>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</si>
  <si>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</si>
  <si>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</si>
  <si>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</si>
  <si>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</si>
  <si>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</si>
  <si>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</si>
  <si>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</si>
  <si>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</si>
  <si>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</si>
  <si>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</si>
  <si>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</si>
  <si>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</si>
  <si>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</si>
  <si>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</si>
  <si>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</si>
  <si>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</si>
  <si>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</si>
  <si>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</si>
  <si>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</si>
  <si>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</si>
  <si>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</si>
  <si>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</si>
  <si>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</si>
  <si>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</si>
  <si>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</si>
  <si>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</si>
  <si>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</si>
  <si>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</si>
  <si>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</si>
  <si>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</si>
  <si>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</si>
  <si>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</si>
  <si>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</si>
  <si>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</si>
  <si>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</si>
  <si>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</si>
  <si>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</si>
  <si>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</si>
  <si>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</si>
  <si>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</si>
  <si>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</si>
  <si>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</si>
  <si>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</si>
  <si>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</si>
  <si>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</si>
  <si>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</si>
  <si>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</si>
  <si>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</si>
  <si>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</si>
  <si>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</si>
  <si>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</si>
  <si>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</si>
  <si>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</si>
  <si>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</si>
  <si>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</si>
  <si>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</si>
  <si>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</si>
  <si>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</si>
  <si>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</si>
  <si>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</si>
  <si>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</si>
  <si>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</si>
  <si>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</si>
  <si>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</si>
  <si>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</si>
  <si>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</si>
  <si>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</si>
  <si>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</si>
  <si>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</si>
  <si>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</si>
  <si>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</si>
  <si>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</si>
  <si>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</si>
  <si>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</si>
  <si>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</si>
  <si>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</si>
  <si>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</si>
  <si>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</si>
  <si>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</si>
  <si>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</si>
  <si>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</si>
  <si>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</si>
  <si>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</si>
  <si>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</si>
  <si>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</si>
  <si>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</si>
  <si>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</si>
  <si>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</si>
  <si>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</si>
  <si>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</si>
  <si>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</si>
  <si>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</si>
  <si>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</si>
  <si>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</si>
  <si>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</si>
  <si>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</si>
  <si>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</si>
  <si>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</si>
  <si>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</si>
  <si>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</si>
  <si>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</si>
  <si>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</si>
  <si>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</si>
  <si>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</si>
  <si>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</si>
  <si>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</si>
  <si>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</si>
  <si>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</si>
  <si>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</si>
  <si>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</si>
  <si>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</si>
  <si>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</si>
  <si>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</si>
  <si>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</si>
  <si>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</si>
  <si>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</si>
  <si>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</si>
  <si>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</si>
  <si>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</si>
  <si>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</si>
  <si>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</si>
  <si>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</si>
  <si>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</si>
  <si>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</si>
  <si>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</si>
  <si>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</si>
  <si>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</si>
  <si>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</si>
  <si>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</si>
  <si>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</si>
  <si>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</si>
  <si>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</si>
  <si>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</si>
  <si>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</si>
  <si>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</si>
  <si>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</si>
  <si>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</si>
  <si>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</si>
  <si>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</si>
  <si>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</si>
  <si>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</si>
  <si>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</si>
  <si>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</si>
  <si>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</si>
  <si>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</si>
  <si>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</si>
  <si>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</si>
  <si>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</si>
  <si>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</si>
  <si>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</si>
  <si>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</si>
  <si>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</si>
  <si>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</si>
  <si>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</si>
  <si>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</si>
  <si>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</si>
  <si>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</si>
  <si>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</si>
  <si>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</si>
  <si>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</si>
  <si>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</si>
  <si>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</si>
  <si>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</si>
  <si>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</si>
  <si>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</si>
  <si>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</si>
  <si>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</si>
  <si>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</si>
  <si>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</si>
  <si>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</si>
  <si>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</si>
  <si>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</si>
  <si>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</si>
  <si>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</si>
  <si>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</si>
  <si>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</si>
  <si>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</si>
  <si>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</si>
  <si>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</si>
  <si>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</si>
  <si>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</si>
  <si>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</si>
  <si>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</si>
  <si>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</si>
  <si>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</si>
  <si>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</si>
  <si>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</si>
  <si>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</si>
  <si>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</si>
  <si>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</si>
  <si>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</si>
  <si>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</si>
  <si>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</si>
  <si>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</si>
  <si>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</si>
  <si>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</si>
  <si>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</si>
  <si>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</si>
  <si>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</si>
  <si>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</si>
  <si>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</si>
  <si>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</si>
  <si>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</si>
  <si>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</si>
  <si>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</si>
  <si>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</si>
  <si>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</si>
  <si>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</si>
  <si>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</si>
  <si>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</si>
  <si>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</si>
  <si>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</si>
  <si>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</si>
  <si>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</si>
  <si>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</si>
  <si>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</si>
  <si>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</si>
  <si>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</si>
  <si>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</si>
  <si>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</si>
  <si>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</si>
  <si>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</si>
  <si>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</si>
  <si>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</si>
  <si>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</si>
  <si>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</si>
  <si>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</si>
  <si>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</si>
  <si>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</si>
  <si>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</si>
  <si>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</si>
  <si>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</si>
  <si>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</si>
  <si>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</si>
  <si>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</si>
  <si>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</si>
  <si>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</si>
  <si>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</si>
  <si>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</si>
  <si>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</si>
  <si>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</si>
  <si>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</si>
  <si>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</si>
  <si>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</si>
  <si>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</si>
  <si>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</si>
  <si>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</si>
  <si>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</si>
  <si>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</si>
  <si>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</si>
  <si>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</si>
  <si>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</si>
  <si>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</si>
  <si>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</si>
  <si>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</si>
  <si>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</si>
  <si>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</si>
  <si>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</si>
  <si>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</si>
  <si>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</si>
  <si>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</si>
  <si>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</si>
  <si>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</si>
  <si>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</si>
  <si>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</si>
  <si>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</si>
  <si>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</si>
  <si>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</si>
  <si>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</si>
  <si>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</si>
  <si>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</si>
  <si>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</si>
  <si>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</si>
  <si>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</si>
  <si>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</si>
  <si>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</si>
  <si>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</si>
  <si>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</si>
  <si>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</si>
  <si>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</si>
  <si>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</si>
  <si>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</si>
  <si>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</si>
  <si>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</si>
  <si>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</si>
  <si>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</si>
  <si>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</si>
  <si>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</si>
  <si>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</si>
  <si>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</si>
  <si>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</si>
  <si>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</si>
  <si>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</si>
  <si>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</si>
  <si>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</si>
  <si>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</si>
  <si>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</si>
  <si>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</si>
  <si>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</si>
  <si>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</si>
  <si>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</si>
  <si>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</si>
  <si>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</si>
  <si>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</si>
  <si>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</si>
  <si>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</si>
  <si>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</si>
  <si>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</si>
  <si>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</si>
  <si>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</si>
  <si>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</si>
  <si>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</si>
  <si>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</si>
  <si>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</si>
  <si>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</si>
  <si>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</si>
  <si>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</si>
  <si>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</si>
  <si>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</si>
  <si>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</si>
  <si>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</si>
  <si>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</si>
  <si>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</si>
  <si>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</si>
  <si>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</si>
  <si>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</si>
  <si>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</si>
  <si>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</si>
  <si>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</si>
  <si>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</si>
  <si>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</si>
  <si>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</si>
  <si>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</si>
  <si>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</si>
  <si>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</si>
  <si>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</si>
  <si>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</si>
  <si>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</si>
  <si>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</si>
  <si>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</si>
  <si>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</si>
  <si>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</si>
  <si>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</si>
  <si>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</si>
  <si>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</si>
  <si>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</si>
  <si>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</si>
  <si>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</si>
  <si>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</si>
  <si>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</si>
  <si>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</si>
  <si>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</si>
  <si>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</si>
  <si>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</si>
  <si>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</si>
  <si>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</si>
  <si>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</si>
  <si>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</si>
  <si>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</si>
  <si>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</si>
  <si>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</si>
  <si>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</si>
  <si>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</si>
  <si>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</si>
  <si>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</si>
  <si>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</si>
  <si>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</si>
  <si>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</si>
  <si>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</si>
  <si>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</si>
  <si>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</si>
  <si>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</si>
  <si>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</si>
  <si>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</si>
  <si>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</si>
  <si>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</si>
  <si>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</si>
  <si>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</si>
  <si>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</si>
  <si>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</si>
  <si>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</si>
  <si>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</si>
  <si>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</si>
  <si>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</si>
  <si>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</si>
  <si>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</si>
  <si>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</si>
  <si>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</si>
  <si>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</si>
  <si>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</si>
  <si>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</si>
  <si>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</si>
  <si>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</si>
  <si>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</si>
  <si>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</si>
  <si>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</si>
  <si>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</si>
  <si>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</si>
  <si>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</si>
  <si>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</si>
  <si>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</si>
  <si>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</si>
  <si>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</si>
  <si>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</si>
  <si>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</si>
  <si>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</si>
  <si>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</si>
  <si>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</si>
  <si>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</si>
  <si>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</si>
  <si>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</si>
  <si>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</si>
  <si>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</si>
  <si>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</si>
  <si>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</si>
  <si>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</si>
  <si>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</si>
  <si>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</si>
  <si>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</si>
  <si>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</si>
  <si>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</si>
  <si>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</si>
  <si>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</si>
  <si>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</si>
  <si>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</si>
  <si>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</si>
  <si>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</si>
  <si>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</si>
  <si>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</si>
  <si>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</si>
  <si>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</si>
  <si>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</si>
  <si>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</si>
  <si>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</si>
  <si>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</si>
  <si>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</si>
  <si>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</si>
  <si>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</si>
  <si>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</si>
  <si>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</si>
  <si>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</si>
  <si>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</si>
  <si>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</si>
  <si>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</si>
  <si>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</si>
  <si>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</si>
  <si>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</si>
  <si>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</si>
  <si>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</si>
  <si>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</si>
  <si>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</si>
  <si>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</si>
  <si>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</si>
  <si>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</si>
  <si>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</si>
  <si>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</si>
  <si>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</si>
  <si>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</si>
  <si>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</si>
  <si>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</si>
  <si>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</si>
  <si>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</si>
  <si>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</si>
  <si>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</si>
  <si>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</si>
  <si>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</si>
  <si>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</si>
  <si>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</si>
  <si>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</si>
  <si>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</si>
  <si>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</si>
  <si>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</si>
  <si>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</si>
  <si>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</si>
  <si>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</si>
  <si>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</si>
  <si>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</si>
  <si>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</si>
  <si>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</si>
  <si>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</si>
  <si>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</si>
  <si>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</si>
  <si>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</si>
  <si>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</si>
  <si>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</si>
  <si>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</si>
  <si>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</si>
  <si>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</si>
  <si>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</si>
  <si>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</si>
  <si>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</si>
  <si>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</si>
  <si>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</si>
  <si>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</si>
  <si>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</si>
  <si>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</si>
  <si>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</si>
  <si>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</si>
  <si>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</si>
  <si>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</si>
  <si>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</si>
  <si>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</si>
  <si>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</si>
  <si>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</si>
  <si>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</si>
  <si>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</si>
  <si>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</si>
  <si>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</si>
  <si>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</si>
  <si>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</si>
  <si>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</si>
  <si>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</si>
  <si>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</si>
  <si>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</si>
  <si>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</si>
  <si>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</si>
  <si>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</si>
  <si>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</si>
  <si>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</si>
  <si>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</si>
  <si>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</si>
  <si>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</si>
  <si>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</si>
  <si>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</si>
  <si>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</si>
  <si>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</si>
  <si>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</si>
  <si>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</si>
  <si>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</si>
  <si>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</si>
  <si>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</si>
  <si>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</si>
  <si>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</si>
  <si>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</si>
  <si>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</si>
  <si>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</si>
  <si>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</si>
  <si>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</si>
  <si>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</si>
  <si>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</si>
  <si>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</si>
  <si>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</si>
  <si>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</si>
  <si>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</si>
  <si>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</si>
  <si>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</si>
  <si>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</si>
  <si>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</si>
  <si>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</si>
  <si>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</si>
  <si>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</si>
  <si>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</si>
  <si>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</si>
  <si>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</si>
  <si>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</si>
  <si>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</si>
  <si>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</si>
  <si>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</si>
  <si>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</si>
  <si>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</si>
  <si>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</si>
  <si>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</si>
  <si>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</si>
  <si>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</si>
  <si>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</si>
  <si>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</si>
  <si>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</si>
  <si>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</si>
  <si>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</si>
  <si>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</si>
  <si>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</si>
  <si>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</si>
  <si>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</si>
  <si>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</si>
  <si>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</si>
  <si>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</si>
  <si>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</si>
  <si>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</si>
  <si>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</si>
  <si>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</si>
  <si>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</si>
  <si>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</si>
  <si>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</si>
  <si>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</si>
  <si>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</si>
  <si>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</si>
  <si>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</si>
  <si>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</si>
  <si>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</si>
  <si>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</si>
  <si>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</si>
  <si>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</si>
  <si>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</si>
  <si>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</si>
  <si>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</si>
  <si>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</si>
  <si>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</si>
  <si>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</si>
  <si>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</si>
  <si>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</si>
  <si>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</si>
  <si>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</si>
  <si>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</si>
  <si>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</si>
  <si>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</si>
  <si>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</si>
  <si>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</si>
  <si>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</si>
  <si>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</si>
  <si>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</si>
  <si>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</si>
  <si>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</si>
  <si>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</si>
  <si>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</si>
  <si>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</si>
  <si>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</si>
  <si>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</si>
  <si>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</si>
  <si>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</si>
  <si>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</si>
  <si>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</si>
  <si>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</si>
  <si>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</si>
  <si>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</si>
  <si>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</si>
  <si>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</si>
  <si>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</si>
  <si>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</si>
  <si>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</si>
  <si>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</si>
  <si>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</si>
  <si>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</si>
  <si>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</si>
  <si>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</si>
  <si>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</si>
  <si>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</si>
  <si>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</si>
  <si>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</si>
  <si>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</si>
  <si>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</si>
  <si>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</si>
  <si>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</si>
  <si>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</si>
  <si>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</si>
  <si>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</si>
  <si>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</si>
  <si>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</si>
  <si>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</si>
  <si>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</si>
  <si>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</si>
  <si>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</si>
  <si>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</si>
  <si>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</si>
  <si>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</si>
  <si>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</si>
  <si>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</si>
  <si>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</si>
  <si>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</si>
  <si>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</si>
  <si>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</si>
  <si>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</si>
  <si>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</si>
  <si>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</si>
  <si>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</si>
  <si>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</si>
  <si>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</si>
  <si>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</si>
  <si>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</si>
  <si>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</si>
  <si>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</si>
  <si>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</si>
  <si>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</si>
  <si>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</si>
  <si>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</si>
  <si>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</si>
  <si>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</si>
  <si>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</si>
  <si>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</si>
  <si>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</si>
  <si>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</si>
  <si>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</si>
  <si>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</si>
  <si>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</si>
  <si>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</si>
  <si>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</si>
  <si>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</si>
  <si>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</si>
  <si>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</si>
  <si>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</si>
  <si>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</si>
  <si>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</si>
  <si>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</si>
  <si>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</si>
  <si>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</si>
  <si>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</si>
  <si>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</si>
  <si>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</si>
  <si>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</si>
  <si>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</si>
  <si>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</si>
  <si>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</si>
  <si>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</si>
  <si>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</si>
  <si>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</si>
  <si>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</si>
  <si>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</si>
  <si>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</si>
  <si>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</si>
  <si>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</si>
  <si>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</si>
  <si>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</si>
  <si>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</si>
  <si>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</si>
  <si>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</si>
  <si>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</si>
  <si>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</si>
  <si>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</si>
  <si>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</si>
  <si>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</si>
  <si>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</si>
  <si>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</si>
  <si>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</si>
  <si>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</si>
  <si>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</si>
  <si>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</si>
  <si>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</si>
  <si>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</si>
  <si>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</si>
  <si>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</si>
  <si>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</si>
  <si>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</si>
  <si>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</si>
  <si>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</si>
  <si>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</si>
  <si>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</si>
  <si>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</si>
  <si>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</si>
  <si>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</si>
  <si>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</si>
  <si>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</si>
  <si>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</si>
  <si>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</si>
  <si>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</si>
  <si>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</si>
  <si>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</si>
  <si>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</si>
  <si>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</si>
  <si>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</si>
  <si>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</si>
  <si>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</si>
  <si>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</si>
  <si>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</si>
  <si>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</si>
  <si>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</si>
  <si>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</si>
  <si>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</si>
  <si>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</si>
  <si>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</si>
  <si>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</si>
  <si>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</si>
  <si>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</si>
  <si>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</si>
  <si>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</si>
  <si>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</si>
  <si>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</si>
  <si>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</si>
  <si>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</si>
  <si>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</si>
  <si>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</si>
  <si>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</si>
  <si>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</si>
  <si>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</si>
  <si>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</si>
  <si>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</si>
  <si>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</si>
  <si>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</si>
  <si>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</si>
  <si>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</si>
  <si>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</si>
  <si>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</si>
  <si>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</si>
  <si>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</si>
  <si>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</si>
  <si>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</si>
  <si>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</si>
  <si>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</si>
  <si>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</si>
  <si>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</si>
  <si>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</si>
  <si>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</si>
  <si>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</si>
  <si>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</si>
  <si>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</si>
  <si>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</si>
  <si>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</si>
  <si>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</si>
  <si>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</si>
  <si>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</si>
  <si>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</si>
  <si>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</si>
  <si>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</si>
  <si>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</si>
  <si>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</si>
  <si>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</si>
  <si>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</si>
  <si>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</si>
  <si>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</si>
  <si>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</si>
  <si>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</si>
  <si>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</si>
  <si>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</si>
  <si>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</si>
  <si>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</si>
  <si>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</si>
  <si>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</si>
  <si>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</si>
  <si>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</si>
  <si>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</si>
  <si>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</si>
  <si>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</si>
  <si>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</si>
  <si>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</si>
  <si>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</si>
  <si>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</si>
  <si>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</si>
  <si>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</si>
  <si>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</si>
  <si>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</si>
  <si>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</si>
  <si>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</si>
  <si>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</si>
  <si>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</si>
  <si>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</si>
  <si>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</si>
  <si>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</si>
  <si>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</si>
  <si>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</si>
  <si>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</si>
  <si>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</si>
  <si>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</si>
  <si>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</si>
  <si>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</si>
  <si>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</si>
  <si>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</si>
  <si>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</si>
  <si>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</si>
  <si>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</si>
  <si>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</si>
  <si>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</si>
  <si>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</si>
  <si>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</si>
  <si>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</si>
  <si>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</si>
  <si>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</si>
  <si>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</si>
  <si>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</si>
  <si>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</si>
  <si>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</si>
  <si>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</si>
  <si>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</si>
  <si>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</si>
  <si>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</si>
  <si>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</si>
  <si>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</si>
  <si>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</si>
  <si>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</si>
  <si>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</si>
  <si>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</si>
  <si>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</si>
  <si>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</si>
  <si>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</si>
  <si>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</si>
  <si>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</si>
  <si>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</si>
  <si>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</si>
  <si>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</si>
  <si>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</si>
  <si>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</si>
  <si>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</si>
  <si>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</si>
  <si>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</si>
  <si>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</si>
  <si>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</si>
  <si>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</si>
  <si>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</si>
  <si>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</si>
  <si>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</si>
  <si>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</si>
  <si>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</si>
  <si>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</si>
  <si>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</si>
  <si>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</si>
  <si>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</si>
  <si>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</si>
  <si>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</si>
  <si>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</si>
  <si>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</si>
  <si>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</si>
  <si>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</si>
  <si>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</si>
  <si>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</si>
  <si>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</si>
  <si>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</si>
  <si>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</si>
  <si>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</si>
  <si>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</si>
  <si>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</si>
  <si>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</si>
  <si>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</si>
  <si>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</si>
  <si>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</si>
  <si>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</si>
  <si>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</si>
  <si>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</si>
  <si>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</si>
  <si>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</si>
  <si>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</si>
  <si>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</si>
  <si>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</si>
  <si>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</si>
  <si>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</si>
  <si>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</si>
  <si>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</si>
  <si>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</si>
  <si>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</si>
  <si>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</si>
  <si>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</si>
  <si>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</si>
  <si>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</si>
  <si>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</si>
  <si>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</si>
  <si>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</si>
  <si>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</si>
  <si>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</si>
  <si>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</si>
  <si>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</si>
  <si>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</si>
  <si>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</si>
  <si>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</si>
  <si>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</si>
  <si>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</si>
  <si>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</si>
  <si>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</si>
  <si>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</si>
  <si>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</si>
  <si>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</si>
  <si>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</si>
  <si>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</si>
  <si>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</si>
  <si>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</si>
  <si>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</si>
  <si>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</si>
  <si>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</si>
  <si>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</si>
  <si>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</si>
  <si>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</si>
  <si>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</si>
  <si>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</si>
  <si>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</si>
  <si>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</si>
  <si>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</si>
  <si>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</si>
  <si>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</si>
  <si>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</si>
  <si>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</si>
  <si>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</si>
  <si>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</si>
  <si>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</si>
  <si>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</si>
  <si>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</si>
  <si>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</si>
  <si>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</si>
  <si>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</si>
  <si>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</si>
  <si>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</si>
  <si>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</si>
  <si>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</si>
  <si>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</si>
  <si>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</si>
  <si>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</si>
  <si>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</si>
  <si>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</si>
  <si>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</si>
  <si>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</si>
  <si>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</si>
  <si>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</si>
  <si>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</si>
  <si>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</si>
  <si>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</si>
  <si>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</si>
  <si>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</si>
  <si>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</si>
  <si>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</si>
  <si>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</si>
  <si>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</si>
  <si>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</si>
  <si>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</si>
  <si>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</si>
  <si>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</si>
  <si>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</si>
  <si>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</si>
  <si>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</si>
  <si>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</si>
  <si>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</si>
  <si>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</si>
  <si>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</si>
  <si>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</si>
  <si>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</si>
  <si>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</si>
  <si>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</si>
  <si>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</si>
  <si>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</si>
  <si>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</si>
  <si>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</si>
  <si>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</si>
  <si>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</si>
  <si>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</si>
  <si>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</si>
  <si>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</si>
  <si>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</si>
  <si>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</si>
  <si>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</si>
  <si>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</si>
  <si>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</si>
  <si>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</si>
  <si>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</si>
  <si>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</si>
  <si>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</si>
  <si>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</si>
  <si>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</si>
  <si>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</si>
  <si>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</si>
  <si>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</si>
  <si>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</si>
  <si>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</si>
  <si>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</si>
  <si>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</si>
  <si>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</si>
  <si>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</si>
  <si>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</si>
  <si>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</si>
  <si>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</si>
  <si>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</si>
  <si>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</si>
  <si>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</si>
  <si>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</si>
  <si>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</si>
  <si>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</si>
  <si>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</si>
  <si>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</si>
  <si>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</si>
  <si>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</si>
  <si>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</si>
  <si>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</si>
  <si>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</si>
  <si>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</si>
  <si>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</si>
  <si>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</si>
  <si>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</si>
  <si>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</si>
  <si>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</si>
  <si>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</si>
  <si>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</si>
  <si>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</si>
  <si>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</si>
  <si>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</si>
  <si>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</si>
  <si>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</si>
  <si>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</si>
  <si>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</si>
  <si>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</si>
  <si>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</si>
  <si>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</si>
  <si>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</si>
  <si>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</si>
  <si>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</si>
  <si>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</si>
  <si>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</si>
  <si>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</si>
  <si>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</si>
  <si>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</si>
  <si>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</si>
  <si>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</si>
  <si>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</si>
  <si>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</si>
  <si>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</si>
  <si>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</si>
  <si>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</si>
  <si>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</si>
  <si>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</si>
  <si>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</si>
  <si>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</si>
  <si>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</si>
  <si>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</si>
  <si>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</si>
  <si>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</si>
  <si>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</si>
  <si>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</si>
  <si>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</si>
  <si>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</si>
  <si>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</si>
  <si>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</si>
  <si>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</si>
  <si>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</si>
  <si>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</si>
  <si>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</si>
  <si>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</si>
  <si>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</si>
  <si>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</si>
  <si>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</si>
  <si>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</si>
  <si>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</si>
  <si>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</si>
  <si>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</si>
  <si>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</si>
  <si>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</si>
  <si>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</si>
  <si>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</si>
  <si>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</si>
  <si>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</si>
  <si>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</si>
  <si>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</si>
  <si>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</si>
  <si>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</si>
  <si>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</si>
  <si>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</si>
  <si>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</si>
  <si>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</si>
  <si>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</si>
  <si>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</si>
  <si>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</si>
  <si>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</si>
  <si>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</si>
  <si>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</si>
  <si>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</si>
  <si>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</si>
  <si>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</si>
  <si>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</si>
  <si>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</si>
  <si>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</si>
  <si>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</si>
  <si>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</si>
  <si>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</si>
  <si>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</si>
  <si>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</si>
  <si>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</si>
  <si>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</si>
  <si>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</si>
  <si>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</si>
  <si>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</si>
  <si>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</si>
  <si>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</si>
  <si>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</si>
  <si>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</si>
  <si>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</si>
  <si>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</si>
  <si>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</si>
  <si>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</si>
  <si>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</si>
  <si>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</si>
  <si>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</si>
  <si>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</si>
  <si>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</si>
  <si>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</si>
  <si>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</si>
  <si>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</si>
  <si>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</si>
  <si>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</si>
  <si>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</si>
  <si>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</si>
  <si>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</si>
  <si>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</si>
  <si>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</si>
  <si>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</si>
  <si>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</si>
  <si>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</si>
  <si>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</si>
  <si>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</si>
  <si>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</si>
  <si>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</si>
  <si>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</si>
  <si>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</si>
  <si>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</si>
  <si>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</si>
  <si>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</si>
  <si>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</si>
  <si>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</si>
  <si>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</si>
  <si>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</si>
  <si>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</si>
  <si>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</si>
  <si>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</si>
  <si>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</si>
  <si>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</si>
  <si>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</si>
  <si>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</si>
  <si>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</si>
  <si>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</si>
  <si>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</si>
  <si>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</si>
  <si>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</si>
  <si>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</si>
  <si>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</si>
  <si>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</si>
  <si>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</si>
  <si>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</si>
  <si>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</si>
  <si>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</si>
  <si>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</si>
  <si>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</si>
  <si>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</si>
  <si>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</si>
  <si>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</si>
  <si>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</si>
  <si>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</si>
  <si>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</si>
  <si>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</si>
  <si>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</si>
  <si>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</si>
  <si>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</si>
  <si>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</si>
  <si>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</si>
  <si>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</si>
  <si>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</si>
  <si>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</si>
  <si>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</si>
  <si>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</si>
  <si>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</si>
  <si>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</si>
  <si>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</si>
  <si>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</si>
  <si>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</si>
  <si>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</si>
  <si>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</si>
  <si>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</si>
  <si>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</si>
  <si>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</si>
  <si>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</si>
  <si>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</si>
  <si>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</si>
  <si>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</si>
  <si>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</si>
  <si>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</si>
  <si>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</si>
  <si>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</si>
  <si>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</si>
  <si>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</si>
  <si>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</si>
  <si>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</si>
  <si>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</si>
  <si>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</si>
  <si>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</si>
  <si>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</si>
  <si>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</si>
  <si>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</si>
  <si>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</si>
  <si>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</si>
  <si>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</si>
  <si>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</si>
  <si>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</si>
  <si>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</si>
  <si>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</si>
  <si>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</si>
  <si>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</si>
  <si>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</si>
  <si>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</si>
  <si>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</si>
  <si>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</si>
  <si>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</si>
  <si>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</si>
  <si>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</si>
  <si>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</si>
  <si>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</si>
  <si>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</si>
  <si>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</si>
  <si>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</si>
  <si>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</si>
  <si>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</si>
  <si>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</si>
  <si>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</si>
  <si>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</si>
  <si>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</si>
  <si>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</si>
  <si>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</si>
  <si>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</si>
  <si>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</si>
  <si>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</si>
  <si>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</si>
  <si>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</si>
  <si>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</si>
  <si>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</si>
  <si>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</si>
  <si>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</si>
  <si>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</si>
  <si>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</si>
  <si>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</si>
  <si>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</si>
  <si>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</si>
  <si>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</si>
  <si>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</si>
  <si>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</si>
  <si>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</si>
  <si>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</si>
  <si>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</si>
  <si>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</si>
  <si>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</si>
  <si>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</si>
  <si>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</si>
  <si>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</si>
  <si>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</si>
  <si>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</si>
  <si>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</si>
  <si>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</si>
  <si>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</si>
  <si>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</si>
  <si>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</si>
  <si>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</si>
  <si>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</si>
  <si>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</si>
  <si>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</si>
  <si>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</si>
  <si>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</si>
  <si>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</si>
  <si>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</si>
  <si>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</si>
  <si>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</si>
  <si>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</si>
  <si>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</si>
  <si>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</si>
  <si>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</si>
  <si>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</si>
  <si>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</si>
  <si>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</si>
  <si>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</si>
  <si>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</si>
  <si>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</si>
  <si>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</si>
  <si>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</si>
  <si>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</si>
  <si>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</si>
  <si>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</si>
  <si>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</si>
  <si>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</si>
  <si>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</si>
  <si>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</si>
  <si>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</si>
  <si>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</si>
  <si>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</si>
  <si>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</si>
  <si>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</si>
  <si>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</si>
  <si>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</si>
  <si>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</si>
  <si>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</si>
  <si>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</si>
  <si>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</si>
  <si>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</si>
  <si>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</si>
  <si>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</si>
  <si>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</si>
  <si>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</si>
  <si>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</si>
  <si>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</si>
  <si>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</si>
  <si>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</si>
  <si>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</si>
  <si>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</si>
  <si>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</si>
  <si>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</si>
  <si>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</si>
  <si>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</si>
  <si>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</si>
  <si>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</si>
  <si>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</si>
  <si>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</si>
  <si>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</si>
  <si>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</si>
  <si>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</si>
  <si>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</si>
  <si>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</si>
  <si>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</si>
  <si>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</si>
  <si>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</si>
  <si>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</si>
  <si>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</si>
  <si>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</si>
  <si>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</si>
  <si>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</si>
  <si>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</si>
  <si>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</si>
  <si>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</si>
  <si>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</si>
  <si>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</si>
  <si>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</si>
  <si>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</si>
  <si>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</si>
  <si>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</si>
  <si>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</si>
  <si>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</si>
  <si>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</si>
  <si>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</si>
  <si>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</si>
  <si>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</si>
  <si>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</si>
  <si>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</si>
  <si>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</si>
  <si>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</si>
  <si>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</si>
  <si>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</si>
  <si>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</si>
  <si>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</si>
  <si>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</si>
  <si>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</si>
  <si>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</si>
  <si>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</si>
  <si>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</si>
  <si>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</si>
  <si>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</si>
  <si>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</si>
  <si>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</si>
  <si>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</si>
  <si>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</si>
  <si>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</si>
  <si>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</si>
  <si>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</si>
  <si>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</si>
  <si>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</si>
  <si>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</si>
  <si>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</si>
  <si>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</si>
  <si>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</si>
  <si>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</si>
  <si>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</si>
  <si>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</si>
  <si>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</si>
  <si>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</si>
  <si>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</si>
  <si>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</si>
  <si>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</si>
  <si>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</si>
  <si>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</si>
  <si>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</si>
  <si>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</si>
  <si>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</si>
  <si>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</si>
  <si>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</si>
  <si>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</si>
  <si>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</si>
  <si>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</si>
  <si>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</si>
  <si>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</si>
  <si>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</si>
  <si>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</si>
  <si>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</si>
  <si>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</si>
  <si>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</si>
  <si>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</si>
  <si>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</si>
  <si>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</si>
  <si>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</si>
  <si>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</si>
  <si>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</si>
  <si>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</si>
  <si>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</si>
  <si>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</si>
  <si>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</si>
  <si>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</si>
  <si>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</si>
  <si>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</si>
  <si>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</si>
  <si>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</si>
  <si>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</si>
  <si>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</si>
  <si>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</si>
  <si>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</si>
  <si>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</si>
  <si>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</si>
  <si>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</si>
  <si>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</si>
  <si>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</si>
  <si>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</si>
  <si>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</si>
  <si>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</si>
  <si>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</si>
  <si>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</si>
  <si>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</si>
  <si>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</si>
  <si>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</si>
  <si>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</si>
  <si>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</si>
  <si>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</si>
  <si>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</si>
  <si>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</si>
  <si>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</si>
  <si>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</si>
  <si>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</si>
  <si>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</si>
  <si>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</si>
  <si>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</si>
  <si>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</si>
  <si>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</si>
  <si>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</si>
  <si>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</si>
  <si>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</si>
  <si>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</si>
  <si>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</si>
  <si>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</si>
  <si>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</si>
  <si>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</si>
  <si>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</si>
  <si>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</si>
  <si>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</si>
  <si>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</si>
  <si>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</si>
  <si>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</si>
  <si>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</si>
  <si>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</si>
  <si>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</si>
  <si>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</si>
  <si>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</si>
  <si>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</si>
  <si>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</si>
  <si>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</si>
  <si>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</si>
  <si>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</si>
  <si>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</si>
  <si>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</si>
  <si>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</si>
  <si>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</si>
  <si>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</si>
  <si>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</si>
  <si>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</si>
  <si>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</si>
  <si>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</si>
  <si>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</si>
  <si>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</si>
  <si>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</si>
  <si>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</si>
  <si>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</si>
  <si>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</si>
  <si>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</si>
  <si>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</si>
  <si>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</si>
  <si>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</si>
  <si>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</si>
  <si>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</si>
  <si>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</si>
  <si>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</si>
  <si>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</si>
  <si>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</si>
  <si>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</si>
  <si>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</si>
  <si>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</si>
  <si>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</si>
  <si>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</si>
  <si>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</si>
  <si>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</si>
  <si>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</si>
  <si>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</si>
  <si>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</si>
  <si>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</si>
  <si>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</si>
  <si>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</si>
  <si>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</si>
  <si>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</si>
  <si>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</si>
  <si>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</si>
  <si>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</si>
  <si>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</si>
  <si>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</si>
  <si>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</si>
  <si>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</si>
  <si>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</si>
  <si>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</si>
  <si>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</si>
  <si>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</si>
  <si>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</si>
  <si>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</si>
  <si>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</si>
  <si>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</si>
  <si>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</si>
  <si>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</si>
  <si>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</si>
  <si>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</si>
  <si>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</si>
  <si>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</si>
  <si>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</si>
  <si>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</si>
  <si>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</si>
  <si>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</si>
  <si>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</si>
  <si>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</si>
  <si>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</si>
  <si>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</si>
  <si>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</si>
  <si>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</si>
  <si>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</si>
  <si>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</si>
  <si>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</si>
  <si>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</si>
  <si>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</si>
  <si>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</si>
  <si>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</si>
  <si>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</si>
  <si>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</si>
  <si>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</si>
  <si>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</si>
  <si>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</si>
  <si>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</si>
  <si>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</si>
  <si>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</si>
  <si>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</si>
  <si>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</si>
  <si>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</si>
  <si>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</si>
  <si>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</si>
  <si>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</si>
  <si>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</si>
  <si>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</si>
  <si>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</si>
  <si>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</si>
  <si>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</si>
  <si>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</si>
  <si>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</si>
  <si>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</si>
  <si>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</si>
  <si>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</si>
  <si>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</si>
  <si>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</si>
  <si>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</si>
  <si>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</si>
  <si>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</si>
  <si>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</si>
  <si>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</si>
  <si>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</si>
  <si>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</si>
  <si>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</si>
  <si>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</si>
  <si>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</si>
  <si>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</si>
  <si>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</si>
  <si>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</si>
  <si>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</si>
  <si>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</si>
  <si>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</si>
  <si>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</si>
  <si>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</si>
  <si>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</si>
  <si>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</si>
  <si>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</si>
  <si>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</si>
  <si>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</si>
  <si>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</si>
  <si>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</si>
  <si>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</si>
  <si>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</si>
  <si>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</si>
  <si>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</si>
  <si>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</si>
  <si>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</si>
  <si>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</si>
  <si>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</si>
  <si>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</si>
  <si>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</si>
  <si>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</si>
  <si>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</si>
  <si>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</si>
  <si>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</si>
  <si>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</si>
  <si>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</si>
  <si>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</si>
  <si>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</si>
  <si>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</si>
  <si>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</si>
  <si>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</si>
  <si>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</si>
  <si>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</si>
  <si>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</si>
  <si>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</si>
  <si>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</si>
  <si>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</si>
  <si>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</si>
  <si>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</si>
  <si>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</si>
  <si>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</si>
  <si>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</si>
  <si>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</si>
  <si>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</si>
  <si>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</si>
  <si>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</si>
  <si>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</si>
  <si>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</si>
  <si>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</si>
  <si>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</si>
  <si>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</si>
  <si>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</si>
  <si>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</si>
  <si>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</si>
  <si>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</si>
  <si>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</si>
  <si>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</si>
  <si>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</si>
  <si>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</si>
  <si>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</si>
  <si>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</si>
  <si>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</si>
  <si>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</si>
  <si>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</si>
  <si>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</si>
  <si>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</si>
  <si>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</si>
  <si>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</si>
  <si>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</si>
  <si>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</si>
  <si>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</si>
  <si>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</si>
  <si>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</si>
  <si>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</si>
  <si>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</si>
  <si>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</si>
  <si>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</si>
  <si>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</si>
  <si>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</si>
  <si>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</si>
  <si>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</si>
  <si>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</si>
  <si>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</si>
  <si>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</si>
  <si>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</si>
  <si>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</si>
  <si>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</si>
  <si>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</si>
  <si>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</si>
  <si>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</si>
  <si>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</si>
  <si>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</si>
  <si>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</si>
  <si>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</si>
  <si>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</si>
  <si>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</si>
  <si>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</si>
  <si>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</si>
  <si>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</si>
  <si>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</si>
  <si>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</si>
  <si>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</si>
  <si>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</si>
  <si>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</si>
  <si>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</si>
  <si>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</si>
  <si>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</si>
  <si>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</si>
  <si>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</si>
  <si>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</si>
  <si>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</si>
  <si>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</si>
  <si>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</si>
  <si>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</si>
  <si>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</si>
  <si>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</si>
  <si>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</si>
  <si>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</si>
  <si>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</si>
  <si>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</si>
  <si>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</si>
  <si>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</si>
  <si>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</si>
  <si>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</si>
  <si>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</si>
  <si>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</si>
  <si>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</si>
  <si>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</si>
  <si>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</si>
  <si>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</si>
  <si>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</si>
  <si>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</si>
  <si>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</si>
  <si>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</si>
  <si>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</si>
  <si>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</si>
  <si>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</si>
  <si>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</si>
  <si>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</si>
  <si>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</si>
  <si>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</si>
  <si>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</si>
  <si>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</si>
  <si>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</si>
  <si>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</si>
  <si>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</si>
  <si>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</si>
  <si>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</si>
  <si>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</si>
  <si>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</si>
  <si>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</si>
  <si>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</si>
  <si>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</si>
  <si>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</si>
  <si>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</si>
  <si>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</si>
  <si>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</si>
  <si>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</si>
  <si>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</si>
  <si>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</si>
  <si>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</si>
  <si>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</si>
  <si>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</si>
  <si>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</si>
  <si>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</si>
  <si>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</si>
  <si>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</si>
  <si>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</si>
  <si>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</si>
  <si>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</si>
  <si>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</si>
  <si>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</si>
  <si>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</si>
  <si>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</si>
  <si>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</si>
  <si>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</si>
  <si>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</si>
  <si>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</si>
  <si>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</si>
  <si>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</si>
  <si>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</si>
  <si>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</si>
  <si>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</si>
  <si>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</si>
  <si>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</si>
  <si>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</si>
  <si>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</si>
  <si>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</si>
  <si>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</si>
  <si>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</si>
  <si>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</si>
  <si>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</si>
  <si>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</si>
  <si>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</si>
  <si>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</si>
  <si>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</si>
  <si>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</si>
  <si>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</si>
  <si>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</si>
  <si>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</si>
  <si>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</si>
  <si>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</si>
  <si>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</si>
  <si>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</si>
  <si>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</si>
  <si>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</si>
  <si>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</si>
  <si>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</si>
  <si>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</si>
  <si>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</si>
  <si>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</si>
  <si>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</si>
  <si>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</si>
  <si>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</si>
  <si>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</si>
  <si>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</si>
  <si>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</si>
  <si>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</si>
  <si>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</si>
  <si>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</si>
  <si>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</si>
  <si>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</si>
  <si>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</si>
  <si>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</si>
  <si>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</si>
  <si>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</si>
  <si>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</si>
  <si>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</si>
  <si>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</si>
  <si>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</si>
  <si>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</si>
  <si>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</si>
  <si>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</si>
  <si>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</si>
  <si>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</si>
  <si>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</si>
  <si>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</si>
  <si>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</si>
  <si>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</si>
  <si>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</si>
  <si>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</si>
  <si>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</si>
  <si>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</si>
  <si>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</si>
  <si>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</si>
  <si>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</si>
  <si>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</si>
  <si>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</si>
  <si>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</si>
  <si>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</si>
  <si>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</si>
  <si>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</si>
  <si>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</si>
  <si>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</si>
  <si>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</si>
  <si>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</si>
  <si>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</si>
  <si>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</si>
  <si>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</si>
  <si>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</si>
  <si>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</si>
  <si>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</si>
  <si>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</si>
  <si>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</si>
  <si>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</si>
  <si>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</si>
  <si>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</si>
  <si>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</si>
  <si>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</si>
  <si>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</si>
  <si>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</si>
  <si>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</si>
  <si>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</si>
  <si>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</si>
  <si>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</si>
  <si>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</si>
  <si>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</si>
  <si>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</si>
  <si>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</si>
  <si>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</si>
  <si>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</si>
  <si>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</si>
  <si>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</si>
  <si>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</si>
  <si>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</si>
  <si>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</si>
  <si>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</si>
  <si>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</si>
  <si>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</si>
  <si>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</si>
  <si>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</si>
  <si>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</si>
  <si>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</si>
  <si>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</si>
  <si>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</si>
  <si>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</si>
  <si>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</si>
  <si>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</si>
  <si>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</si>
  <si>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</si>
  <si>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</si>
  <si>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</si>
  <si>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</si>
  <si>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</si>
  <si>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</si>
  <si>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</si>
  <si>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</si>
  <si>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</si>
  <si>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</si>
  <si>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</si>
  <si>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</si>
  <si>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</si>
  <si>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</si>
  <si>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</si>
  <si>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</si>
  <si>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</si>
  <si>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</si>
  <si>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</si>
  <si>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</si>
  <si>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</si>
  <si>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</si>
  <si>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</si>
  <si>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</si>
  <si>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</si>
  <si>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</si>
  <si>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</si>
  <si>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</si>
  <si>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</si>
  <si>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</si>
  <si>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</si>
  <si>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</si>
  <si>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</si>
  <si>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</si>
  <si>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</si>
  <si>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</si>
  <si>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</si>
  <si>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</si>
  <si>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</si>
  <si>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</si>
  <si>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</si>
  <si>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</si>
  <si>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</si>
  <si>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</si>
  <si>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</si>
  <si>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</si>
  <si>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</si>
  <si>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</si>
  <si>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</si>
  <si>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</si>
  <si>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</si>
  <si>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</si>
  <si>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</si>
  <si>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</si>
  <si>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</si>
  <si>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</si>
  <si>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</si>
  <si>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</si>
  <si>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</si>
  <si>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</si>
  <si>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</si>
  <si>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</si>
  <si>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</si>
  <si>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</si>
  <si>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</si>
  <si>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</si>
  <si>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</si>
  <si>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</si>
  <si>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</si>
  <si>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</si>
  <si>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</si>
  <si>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</si>
  <si>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</si>
  <si>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</si>
  <si>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</si>
  <si>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</si>
  <si>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</si>
  <si>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</si>
  <si>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</si>
  <si>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</si>
  <si>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</si>
  <si>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</si>
  <si>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</si>
  <si>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</si>
  <si>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</si>
  <si>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</si>
  <si>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</si>
  <si>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</si>
  <si>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</si>
  <si>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</si>
  <si>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</si>
  <si>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</si>
  <si>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</si>
  <si>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</si>
  <si>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</si>
  <si>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</si>
  <si>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</si>
  <si>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</si>
  <si>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</si>
  <si>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</si>
  <si>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</si>
  <si>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</si>
  <si>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</si>
  <si>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</si>
  <si>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</si>
  <si>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</si>
  <si>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</si>
  <si>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</si>
  <si>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</si>
  <si>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</si>
  <si>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</si>
  <si>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</si>
  <si>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</si>
  <si>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</si>
  <si>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</si>
  <si>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</si>
  <si>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</si>
  <si>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</si>
  <si>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</si>
  <si>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</si>
  <si>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</si>
  <si>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</si>
  <si>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</si>
  <si>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</si>
  <si>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</si>
  <si>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</si>
  <si>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</si>
  <si>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</si>
  <si>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</si>
  <si>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</si>
  <si>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</si>
  <si>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</si>
  <si>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</si>
  <si>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</si>
  <si>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</si>
  <si>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</si>
  <si>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</si>
  <si>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</si>
  <si>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</si>
  <si>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</si>
  <si>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</si>
  <si>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</si>
  <si>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</si>
  <si>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</si>
  <si>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</si>
  <si>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</si>
  <si>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</si>
  <si>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</si>
  <si>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</si>
  <si>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</si>
  <si>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</si>
  <si>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</si>
  <si>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</si>
  <si>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</si>
  <si>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</si>
  <si>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</si>
  <si>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</si>
  <si>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</si>
  <si>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</si>
  <si>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</si>
  <si>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</si>
  <si>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</si>
  <si>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</si>
  <si>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</si>
  <si>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</si>
  <si>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</si>
  <si>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</si>
  <si>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</si>
  <si>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</si>
  <si>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</si>
  <si>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</si>
  <si>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</si>
  <si>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</si>
  <si>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</si>
  <si>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</si>
  <si>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</si>
  <si>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</si>
  <si>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</si>
  <si>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</si>
  <si>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</si>
  <si>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</si>
  <si>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</si>
  <si>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</si>
  <si>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</si>
  <si>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</si>
  <si>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</si>
  <si>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</si>
  <si>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</si>
  <si>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</si>
  <si>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</si>
  <si>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</si>
  <si>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</si>
  <si>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</si>
  <si>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</si>
  <si>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</si>
  <si>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</si>
  <si>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</si>
  <si>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</si>
  <si>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</si>
  <si>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</si>
  <si>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</si>
  <si>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</si>
  <si>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</si>
  <si>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</si>
  <si>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</si>
  <si>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</si>
  <si>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</si>
  <si>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</si>
  <si>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</si>
  <si>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</si>
  <si>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</si>
  <si>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</si>
  <si>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</si>
  <si>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</si>
  <si>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</si>
  <si>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</si>
  <si>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</si>
  <si>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</si>
  <si>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</si>
  <si>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</si>
  <si>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</si>
  <si>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</si>
  <si>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</si>
  <si>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</si>
  <si>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</si>
  <si>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</si>
  <si>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</si>
  <si>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</si>
  <si>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</si>
  <si>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</si>
  <si>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</si>
  <si>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</si>
  <si>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</si>
  <si>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</si>
  <si>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</si>
  <si>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</si>
  <si>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</si>
  <si>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</si>
  <si>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</si>
  <si>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</si>
  <si>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</si>
  <si>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</si>
  <si>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</si>
  <si>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</si>
  <si>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</si>
  <si>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</si>
  <si>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</si>
  <si>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</si>
  <si>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</si>
  <si>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</si>
  <si>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</si>
  <si>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</si>
  <si>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</si>
  <si>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</si>
  <si>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</si>
  <si>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</si>
  <si>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</si>
  <si>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</si>
  <si>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</si>
  <si>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</si>
  <si>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</si>
  <si>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</si>
  <si>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</si>
  <si>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</si>
  <si>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</si>
  <si>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</si>
  <si>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</si>
  <si>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</si>
  <si>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</si>
  <si>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</si>
  <si>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</si>
  <si>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</si>
  <si>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</si>
  <si>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</si>
  <si>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</si>
  <si>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</si>
  <si>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</si>
  <si>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</si>
  <si>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</si>
  <si>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</si>
  <si>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</si>
  <si>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</si>
  <si>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</si>
  <si>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</si>
  <si>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</si>
  <si>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</si>
  <si>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</si>
  <si>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</si>
  <si>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</si>
  <si>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</si>
  <si>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</si>
  <si>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</si>
  <si>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</si>
  <si>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</si>
  <si>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</si>
  <si>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</si>
  <si>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</si>
  <si>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</si>
  <si>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</si>
  <si>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</si>
  <si>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</si>
  <si>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</si>
  <si>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</si>
  <si>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</si>
  <si>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</si>
  <si>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</si>
  <si>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</si>
  <si>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</si>
  <si>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</si>
  <si>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</si>
  <si>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</si>
  <si>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</si>
  <si>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</si>
  <si>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</si>
  <si>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</si>
  <si>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</si>
  <si>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</si>
  <si>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</si>
  <si>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</si>
  <si>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</si>
  <si>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</si>
  <si>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</si>
  <si>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</si>
  <si>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</si>
  <si>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</si>
  <si>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</si>
  <si>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</si>
  <si>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</si>
  <si>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</si>
  <si>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</si>
  <si>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</si>
  <si>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</si>
  <si>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</si>
  <si>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</si>
  <si>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</si>
  <si>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</si>
  <si>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</si>
  <si>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</si>
  <si>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</si>
  <si>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</si>
  <si>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</si>
  <si>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</si>
  <si>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</si>
  <si>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</si>
  <si>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</si>
  <si>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</si>
  <si>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</si>
  <si>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</si>
  <si>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</si>
  <si>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</si>
  <si>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</si>
  <si>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</si>
  <si>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</si>
  <si>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</si>
  <si>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</si>
  <si>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</si>
  <si>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</si>
  <si>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</si>
  <si>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</si>
  <si>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</si>
  <si>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</si>
  <si>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</si>
  <si>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</si>
  <si>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</si>
  <si>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</si>
  <si>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</si>
  <si>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</si>
  <si>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</si>
  <si>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</si>
  <si>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</si>
  <si>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</si>
  <si>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</si>
  <si>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</si>
  <si>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</si>
  <si>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</si>
  <si>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</si>
  <si>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</si>
  <si>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</si>
  <si>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</si>
  <si>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</si>
  <si>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</si>
  <si>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</si>
  <si>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</si>
  <si>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</si>
  <si>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</si>
  <si>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</si>
  <si>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</si>
  <si>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</si>
  <si>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</si>
  <si>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</si>
  <si>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</si>
  <si>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</si>
  <si>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</si>
  <si>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</si>
  <si>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</si>
  <si>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</si>
  <si>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</si>
  <si>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</si>
  <si>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</si>
  <si>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</si>
  <si>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</si>
  <si>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</si>
  <si>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</si>
  <si>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</si>
  <si>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</si>
  <si>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</si>
  <si>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</si>
  <si>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</si>
  <si>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</si>
  <si>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</si>
  <si>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</si>
  <si>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</si>
  <si>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</si>
  <si>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</si>
  <si>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</si>
  <si>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</si>
  <si>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</si>
  <si>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</si>
  <si>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</si>
  <si>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</si>
  <si>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</si>
  <si>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</si>
  <si>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</si>
  <si>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</si>
  <si>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</si>
  <si>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</si>
  <si>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</si>
  <si>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</si>
  <si>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</si>
  <si>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</si>
  <si>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</si>
  <si>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</si>
  <si>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</si>
  <si>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</si>
  <si>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</si>
  <si>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</si>
  <si>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</si>
  <si>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</si>
  <si>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</si>
  <si>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</si>
  <si>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</si>
  <si>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</si>
  <si>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</si>
  <si>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</si>
  <si>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</si>
  <si>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</si>
  <si>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</si>
  <si>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</si>
  <si>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</si>
  <si>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</si>
  <si>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</si>
  <si>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</si>
  <si>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</si>
  <si>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</si>
  <si>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</si>
  <si>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</si>
  <si>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</si>
  <si>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</si>
  <si>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</si>
  <si>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</si>
  <si>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</si>
  <si>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</si>
  <si>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</si>
  <si>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</si>
  <si>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</si>
  <si>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</si>
  <si>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</si>
  <si>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</si>
  <si>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</si>
  <si>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</si>
  <si>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</si>
  <si>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</si>
  <si>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</si>
  <si>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</si>
  <si>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</si>
  <si>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</si>
  <si>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</si>
  <si>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</si>
  <si>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</si>
  <si>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</si>
  <si>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</si>
  <si>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</si>
  <si>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</si>
  <si>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</si>
  <si>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</si>
  <si>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</si>
  <si>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</si>
  <si>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</si>
  <si>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</si>
  <si>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</si>
  <si>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</si>
  <si>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</si>
  <si>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</si>
  <si>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</si>
  <si>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</si>
  <si>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</si>
  <si>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</si>
  <si>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</si>
  <si>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</si>
  <si>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</si>
  <si>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</si>
  <si>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</si>
  <si>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</si>
  <si>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</si>
  <si>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</si>
  <si>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</si>
  <si>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</si>
  <si>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</si>
  <si>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</si>
  <si>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</si>
  <si>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</si>
  <si>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</si>
  <si>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</si>
  <si>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</si>
  <si>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</si>
  <si>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</si>
  <si>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</si>
  <si>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</si>
  <si>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</si>
  <si>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</si>
  <si>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</si>
  <si>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</si>
  <si>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</si>
  <si>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</si>
  <si>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</si>
  <si>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</si>
  <si>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</si>
  <si>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</si>
  <si>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</si>
  <si>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</si>
  <si>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</si>
  <si>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</si>
  <si>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</si>
  <si>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</si>
  <si>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</si>
  <si>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</si>
  <si>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</si>
  <si>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</si>
  <si>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</si>
  <si>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</si>
  <si>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</si>
  <si>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</si>
  <si>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</si>
  <si>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</si>
  <si>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</si>
  <si>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</si>
  <si>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</si>
  <si>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</si>
  <si>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</si>
  <si>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</si>
  <si>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</si>
  <si>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</si>
  <si>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</si>
  <si>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</si>
  <si>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</si>
  <si>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</si>
  <si>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</si>
  <si>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</si>
  <si>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</si>
  <si>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</si>
  <si>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</si>
  <si>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</si>
  <si>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</si>
  <si>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</si>
  <si>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</si>
  <si>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</si>
  <si>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</si>
  <si>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</si>
  <si>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</si>
  <si>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</si>
  <si>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</si>
  <si>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</si>
  <si>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</si>
  <si>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</si>
  <si>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</si>
  <si>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</si>
  <si>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</si>
  <si>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</si>
  <si>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</si>
  <si>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</si>
  <si>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</si>
  <si>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</si>
  <si>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</si>
  <si>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</si>
  <si>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</si>
  <si>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</si>
  <si>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</si>
  <si>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</si>
  <si>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</si>
  <si>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</si>
  <si>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</si>
  <si>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</si>
  <si>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</si>
  <si>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</si>
  <si>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</si>
  <si>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</si>
  <si>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</si>
  <si>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</si>
  <si>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</si>
  <si>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</si>
  <si>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</si>
  <si>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</si>
  <si>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</si>
  <si>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</si>
  <si>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</si>
  <si>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</si>
  <si>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</si>
  <si>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</si>
  <si>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</si>
  <si>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</si>
  <si>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</si>
  <si>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</si>
  <si>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</si>
  <si>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</si>
  <si>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</si>
  <si>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</si>
  <si>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</si>
  <si>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</si>
  <si>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</si>
  <si>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</si>
  <si>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</si>
  <si>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</si>
  <si>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</si>
  <si>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</si>
  <si>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</si>
  <si>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</si>
  <si>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</si>
  <si>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</si>
  <si>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</si>
  <si>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</si>
  <si>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</si>
  <si>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</si>
  <si>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</si>
  <si>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</si>
  <si>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</si>
  <si>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</si>
  <si>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</si>
  <si>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</si>
  <si>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</si>
  <si>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</si>
  <si>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</si>
  <si>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</si>
  <si>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</si>
  <si>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</si>
  <si>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</si>
  <si>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</si>
  <si>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</si>
  <si>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</si>
  <si>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</si>
  <si>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</si>
  <si>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</si>
  <si>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</si>
  <si>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</si>
  <si>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</si>
  <si>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</si>
  <si>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</si>
  <si>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</si>
  <si>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</si>
  <si>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</si>
  <si>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</si>
  <si>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</si>
  <si>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</si>
  <si>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</si>
  <si>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</si>
  <si>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</si>
  <si>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</si>
  <si>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</si>
  <si>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</si>
  <si>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</si>
  <si>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</si>
  <si>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</si>
  <si>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</si>
  <si>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</si>
  <si>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</si>
  <si>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</si>
  <si>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</si>
  <si>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</si>
  <si>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</si>
  <si>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</si>
  <si>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</si>
  <si>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</si>
  <si>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</si>
  <si>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</si>
  <si>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</si>
  <si>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</si>
  <si>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</si>
  <si>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</si>
  <si>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</si>
  <si>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</si>
  <si>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</si>
  <si>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</si>
  <si>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</si>
  <si>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</si>
  <si>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</si>
  <si>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</si>
  <si>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</si>
  <si>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</si>
  <si>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</si>
  <si>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</si>
  <si>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</si>
  <si>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</si>
  <si>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</si>
  <si>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</si>
  <si>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</si>
  <si>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</si>
  <si>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</si>
  <si>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</si>
  <si>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</si>
  <si>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</si>
  <si>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</si>
  <si>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</si>
  <si>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</si>
  <si>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</si>
  <si>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</si>
  <si>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</si>
  <si>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</si>
  <si>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</si>
  <si>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</si>
  <si>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</si>
  <si>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</si>
  <si>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</si>
  <si>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</si>
  <si>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</si>
  <si>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</si>
  <si>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</si>
  <si>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</si>
  <si>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</si>
  <si>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</si>
  <si>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</si>
  <si>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</si>
  <si>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</si>
  <si>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</si>
  <si>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</si>
  <si>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</si>
  <si>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</si>
  <si>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</si>
  <si>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</si>
  <si>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</si>
  <si>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</si>
  <si>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</si>
  <si>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</si>
  <si>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</si>
  <si>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</si>
  <si>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</si>
  <si>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</si>
  <si>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</si>
  <si>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</si>
  <si>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</si>
  <si>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</si>
  <si>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</si>
  <si>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</si>
  <si>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</si>
  <si>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</si>
  <si>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</si>
  <si>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</si>
  <si>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</si>
  <si>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</si>
  <si>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</si>
  <si>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</si>
  <si>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</si>
  <si>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</si>
  <si>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</si>
  <si>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</si>
  <si>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</si>
  <si>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</si>
  <si>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</si>
  <si>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</si>
  <si>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</si>
  <si>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</si>
  <si>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</si>
  <si>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</si>
  <si>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</si>
  <si>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</si>
  <si>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</si>
  <si>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</si>
  <si>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</si>
  <si>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</si>
  <si>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</si>
  <si>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</si>
  <si>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</si>
  <si>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</si>
  <si>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</si>
  <si>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</si>
  <si>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</si>
  <si>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</si>
  <si>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</si>
  <si>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</si>
  <si>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</si>
  <si>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</si>
  <si>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</si>
  <si>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</si>
  <si>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</si>
  <si>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</si>
  <si>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</si>
  <si>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</si>
  <si>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</si>
  <si>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</si>
  <si>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</si>
  <si>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</si>
  <si>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</si>
  <si>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</si>
  <si>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</si>
  <si>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</si>
  <si>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</si>
  <si>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</si>
  <si>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</si>
  <si>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</si>
  <si>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</si>
  <si>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</si>
  <si>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</si>
  <si>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</si>
  <si>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</si>
  <si>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</si>
  <si>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</si>
  <si>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</si>
  <si>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</si>
  <si>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</si>
  <si>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</si>
  <si>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</si>
  <si>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</si>
  <si>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</si>
  <si>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</si>
  <si>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</si>
  <si>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</si>
  <si>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</si>
  <si>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</si>
  <si>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</si>
  <si>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</si>
  <si>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</si>
  <si>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</si>
  <si>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</si>
  <si>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</si>
  <si>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</si>
  <si>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</si>
  <si>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</si>
  <si>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</si>
  <si>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</si>
  <si>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</si>
  <si>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</si>
  <si>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</si>
  <si>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</si>
  <si>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</si>
  <si>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</si>
  <si>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</si>
  <si>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</si>
  <si>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</si>
  <si>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</si>
  <si>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</si>
  <si>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</si>
  <si>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</si>
  <si>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</si>
  <si>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</si>
  <si>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</si>
  <si>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</si>
  <si>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</si>
  <si>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</si>
  <si>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</si>
  <si>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</si>
  <si>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</si>
  <si>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</si>
  <si>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</si>
  <si>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</si>
  <si>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</si>
  <si>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</si>
  <si>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</si>
  <si>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</si>
  <si>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</si>
  <si>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</si>
  <si>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</si>
  <si>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</si>
  <si>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</si>
  <si>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</si>
  <si>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</si>
  <si>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</si>
  <si>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</si>
  <si>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</si>
  <si>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</si>
  <si>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</si>
  <si>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</si>
  <si>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</si>
  <si>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</si>
  <si>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</si>
  <si>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</si>
  <si>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</si>
  <si>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</si>
  <si>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</si>
  <si>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</si>
  <si>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</si>
  <si>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</si>
  <si>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</si>
  <si>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</si>
  <si>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</si>
  <si>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</si>
  <si>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</si>
  <si>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</si>
  <si>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</si>
  <si>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</si>
  <si>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</si>
  <si>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</si>
  <si>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</si>
  <si>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</si>
  <si>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</si>
  <si>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</si>
  <si>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</si>
  <si>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</si>
  <si>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</si>
  <si>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</si>
  <si>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</si>
  <si>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</si>
  <si>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</si>
  <si>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</si>
  <si>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</si>
  <si>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</si>
  <si>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</si>
  <si>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</si>
  <si>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</si>
  <si>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</si>
  <si>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</si>
  <si>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</si>
  <si>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</si>
  <si>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</si>
  <si>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</si>
  <si>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</si>
  <si>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</si>
  <si>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</si>
  <si>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</si>
  <si>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</si>
  <si>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</si>
  <si>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</si>
  <si>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</si>
  <si>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</si>
  <si>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</si>
  <si>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</si>
  <si>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</si>
  <si>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</si>
  <si>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</si>
  <si>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</si>
  <si>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</si>
  <si>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</si>
  <si>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</si>
  <si>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</si>
  <si>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</si>
  <si>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</si>
  <si>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</si>
  <si>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</si>
  <si>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</si>
  <si>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</si>
  <si>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</si>
  <si>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</si>
  <si>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</si>
  <si>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</si>
  <si>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</si>
  <si>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</si>
  <si>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</si>
  <si>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</si>
  <si>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</si>
  <si>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</si>
  <si>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</si>
  <si>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</si>
  <si>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</si>
  <si>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</si>
  <si>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</si>
  <si>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</si>
  <si>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</si>
  <si>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</si>
  <si>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</si>
  <si>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</si>
  <si>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</si>
  <si>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</si>
  <si>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</si>
  <si>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</si>
  <si>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</si>
  <si>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</si>
  <si>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</si>
  <si>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</si>
  <si>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</si>
  <si>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</si>
  <si>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</si>
  <si>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</si>
  <si>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</si>
  <si>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</si>
  <si>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</si>
  <si>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</si>
  <si>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</si>
  <si>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</si>
  <si>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</si>
  <si>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</si>
  <si>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</si>
  <si>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</si>
  <si>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</si>
  <si>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</si>
  <si>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</si>
  <si>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</si>
  <si>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</si>
  <si>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</si>
  <si>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</si>
  <si>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</si>
  <si>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</si>
  <si>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</si>
  <si>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</si>
  <si>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</si>
  <si>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</si>
  <si>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</si>
  <si>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</si>
  <si>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</si>
  <si>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</si>
  <si>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</si>
  <si>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</si>
  <si>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</si>
  <si>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</si>
  <si>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</si>
  <si>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</si>
  <si>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</si>
  <si>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</si>
  <si>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</si>
  <si>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</si>
  <si>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</si>
  <si>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</si>
  <si>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</si>
  <si>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</si>
  <si>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</si>
  <si>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</si>
  <si>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</si>
  <si>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</si>
  <si>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</si>
  <si>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</si>
  <si>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</si>
  <si>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</si>
  <si>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</si>
  <si>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</si>
  <si>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</si>
  <si>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</si>
  <si>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</si>
  <si>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</si>
  <si>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</si>
  <si>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</si>
  <si>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</si>
  <si>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</si>
  <si>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</si>
  <si>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</si>
  <si>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</si>
  <si>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</si>
  <si>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</si>
  <si>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</si>
  <si>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</si>
  <si>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</si>
  <si>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</si>
  <si>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</si>
  <si>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</si>
  <si>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</si>
  <si>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</si>
  <si>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</si>
  <si>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</si>
  <si>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</si>
  <si>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</si>
  <si>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</si>
  <si>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</si>
  <si>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</si>
  <si>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</si>
  <si>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</si>
  <si>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</si>
  <si>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</si>
  <si>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</si>
  <si>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</si>
  <si>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</si>
  <si>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</si>
  <si>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</si>
  <si>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</si>
  <si>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</si>
  <si>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</si>
  <si>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</si>
  <si>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</si>
  <si>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</si>
  <si>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</si>
  <si>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</si>
  <si>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</si>
  <si>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</si>
  <si>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</si>
  <si>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</si>
  <si>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</si>
  <si>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</si>
  <si>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</si>
  <si>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</si>
  <si>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</si>
  <si>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</si>
  <si>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</si>
  <si>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</si>
  <si>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</si>
  <si>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</si>
  <si>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</si>
  <si>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</si>
  <si>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</si>
  <si>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</si>
  <si>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</si>
  <si>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</si>
  <si>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</si>
  <si>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</si>
  <si>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</si>
  <si>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</si>
  <si>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</si>
  <si>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</si>
  <si>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</si>
  <si>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</si>
  <si>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</si>
  <si>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</si>
  <si>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</si>
  <si>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</si>
  <si>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</si>
  <si>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</si>
  <si>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</si>
  <si>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</si>
  <si>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</si>
  <si>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</si>
  <si>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</si>
  <si>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</si>
  <si>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</si>
  <si>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</si>
  <si>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</si>
  <si>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</si>
  <si>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</si>
  <si>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</si>
  <si>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</si>
  <si>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</si>
  <si>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</si>
  <si>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</si>
  <si>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</si>
  <si>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</si>
  <si>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</si>
  <si>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</si>
  <si>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</si>
  <si>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</si>
  <si>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</si>
  <si>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</si>
  <si>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</si>
  <si>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</si>
  <si>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</si>
  <si>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</si>
  <si>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</si>
  <si>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</si>
  <si>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</si>
  <si>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</si>
  <si>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</si>
  <si>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</si>
  <si>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</si>
  <si>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</si>
  <si>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</si>
  <si>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</si>
  <si>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</si>
  <si>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</si>
  <si>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</si>
  <si>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</si>
  <si>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</si>
  <si>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</si>
  <si>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</si>
  <si>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</si>
  <si>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</si>
  <si>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</si>
  <si>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</si>
  <si>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</si>
  <si>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</si>
  <si>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</si>
  <si>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</si>
  <si>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</si>
  <si>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</si>
  <si>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</si>
  <si>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</si>
  <si>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</si>
  <si>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</si>
  <si>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</si>
  <si>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</si>
  <si>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</si>
  <si>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</si>
  <si>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</si>
  <si>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</si>
  <si>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</si>
  <si>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</si>
  <si>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</si>
  <si>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</si>
  <si>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</si>
  <si>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</si>
  <si>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</si>
  <si>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</si>
  <si>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</si>
  <si>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</si>
  <si>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</si>
  <si>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</si>
  <si>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</si>
  <si>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</si>
  <si>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</si>
  <si>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</si>
  <si>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</si>
  <si>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</si>
  <si>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</si>
  <si>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</si>
  <si>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</si>
  <si>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</si>
  <si>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</si>
  <si>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</si>
  <si>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</si>
  <si>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</si>
  <si>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</si>
  <si>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</si>
  <si>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</si>
  <si>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</si>
  <si>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</si>
  <si>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</si>
  <si>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</si>
  <si>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</si>
  <si>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</si>
  <si>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</si>
  <si>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</si>
  <si>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</si>
  <si>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</si>
  <si>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</si>
  <si>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</si>
  <si>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</si>
  <si>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</si>
  <si>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</si>
  <si>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</si>
  <si>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</si>
  <si>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</si>
  <si>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</si>
  <si>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</si>
  <si>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</si>
  <si>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</si>
  <si>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</si>
  <si>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</si>
  <si>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</si>
  <si>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</si>
  <si>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</si>
  <si>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</si>
  <si>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</si>
  <si>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</si>
  <si>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</si>
  <si>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</si>
  <si>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</si>
  <si>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</si>
  <si>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</si>
  <si>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</si>
  <si>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</si>
  <si>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</si>
  <si>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</si>
  <si>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</si>
  <si>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</si>
  <si>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</si>
  <si>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</si>
  <si>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</si>
  <si>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</si>
  <si>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</si>
  <si>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</si>
  <si>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</si>
  <si>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</si>
  <si>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</si>
  <si>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</si>
  <si>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</si>
  <si>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</si>
  <si>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</si>
  <si>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</si>
  <si>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</si>
  <si>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</si>
  <si>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</si>
  <si>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</si>
  <si>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</si>
  <si>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</si>
  <si>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</si>
  <si>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</si>
  <si>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</si>
  <si>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</si>
  <si>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</si>
  <si>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</si>
  <si>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</si>
  <si>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</si>
  <si>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</si>
  <si>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</si>
  <si>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</si>
  <si>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</si>
  <si>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</si>
  <si>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</si>
  <si>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</si>
  <si>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</si>
  <si>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</si>
  <si>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</si>
  <si>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</si>
  <si>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</si>
  <si>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</si>
  <si>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</si>
  <si>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</si>
  <si>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</si>
  <si>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</si>
  <si>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</si>
  <si>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</si>
  <si>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</si>
  <si>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</si>
  <si>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</si>
  <si>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</si>
  <si>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</si>
  <si>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</si>
  <si>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</si>
  <si>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</si>
  <si>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</si>
  <si>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</si>
  <si>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</si>
  <si>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</si>
  <si>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</si>
  <si>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</si>
  <si>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</si>
  <si>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</si>
  <si>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</si>
  <si>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</si>
  <si>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</si>
  <si>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</si>
  <si>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</si>
  <si>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</si>
  <si>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</si>
  <si>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</si>
  <si>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</si>
  <si>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</si>
  <si>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</si>
  <si>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</si>
  <si>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</si>
  <si>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</si>
  <si>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</si>
  <si>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</si>
  <si>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</si>
  <si>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</si>
  <si>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</si>
  <si>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</si>
  <si>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</si>
  <si>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</si>
  <si>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</si>
  <si>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</si>
  <si>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</si>
  <si>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</si>
  <si>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</si>
  <si>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</si>
  <si>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</si>
  <si>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</si>
  <si>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</si>
  <si>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</si>
  <si>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</si>
  <si>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</si>
  <si>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</si>
  <si>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</si>
  <si>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</si>
  <si>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</si>
  <si>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</si>
  <si>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</si>
  <si>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</si>
  <si>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</si>
  <si>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</si>
  <si>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</si>
  <si>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</si>
  <si>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</si>
  <si>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</si>
  <si>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</si>
  <si>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</si>
  <si>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</si>
  <si>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</si>
  <si>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</si>
  <si>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</si>
  <si>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</si>
  <si>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</si>
  <si>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</si>
  <si>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</si>
  <si>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</si>
  <si>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</si>
  <si>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</si>
  <si>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</si>
  <si>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</si>
  <si>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</si>
  <si>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</si>
  <si>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</si>
  <si>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</si>
  <si>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</si>
  <si>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</si>
  <si>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</si>
  <si>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</si>
  <si>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</si>
  <si>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</si>
  <si>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</si>
  <si>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</si>
  <si>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</si>
  <si>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</si>
  <si>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</si>
  <si>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</si>
  <si>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</si>
  <si>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</si>
  <si>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</si>
  <si>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</si>
  <si>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</si>
  <si>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</si>
  <si>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</si>
  <si>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</si>
  <si>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</si>
  <si>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</si>
  <si>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</si>
  <si>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</si>
  <si>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</si>
  <si>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</si>
  <si>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</si>
  <si>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</si>
  <si>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</si>
  <si>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</si>
  <si>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</si>
  <si>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</si>
  <si>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</si>
  <si>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</si>
  <si>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</si>
  <si>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</si>
  <si>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</si>
  <si>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</si>
  <si>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</si>
  <si>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</si>
  <si>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</si>
  <si>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</si>
  <si>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</si>
  <si>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</si>
  <si>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</si>
  <si>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</si>
  <si>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</si>
  <si>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</si>
  <si>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</si>
  <si>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</si>
  <si>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</si>
  <si>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</si>
  <si>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</si>
  <si>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</si>
  <si>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</si>
  <si>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</si>
  <si>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</si>
  <si>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</si>
  <si>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</si>
  <si>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</si>
  <si>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</si>
  <si>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</si>
  <si>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</si>
  <si>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</si>
  <si>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</si>
  <si>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</si>
  <si>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</si>
  <si>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</si>
  <si>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</si>
  <si>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</si>
  <si>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</si>
  <si>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</si>
  <si>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</si>
  <si>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</si>
  <si>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</si>
  <si>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</si>
  <si>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</si>
  <si>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</si>
  <si>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</si>
  <si>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</si>
  <si>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</si>
  <si>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</si>
  <si>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</si>
  <si>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</si>
  <si>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</si>
  <si>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</si>
  <si>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</si>
  <si>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</si>
  <si>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</si>
  <si>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</si>
  <si>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</si>
  <si>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</si>
  <si>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</si>
  <si>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</si>
  <si>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</si>
  <si>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</si>
  <si>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</si>
  <si>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</si>
  <si>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</si>
  <si>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</si>
  <si>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</si>
  <si>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</si>
  <si>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</si>
  <si>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</si>
  <si>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</si>
  <si>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</si>
  <si>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</si>
  <si>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</si>
  <si>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</si>
  <si>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</si>
  <si>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</si>
  <si>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</si>
  <si>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</si>
  <si>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</si>
  <si>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</si>
  <si>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</si>
  <si>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</si>
  <si>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</si>
  <si>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</si>
  <si>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</si>
  <si>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</si>
  <si>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</si>
  <si>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</si>
  <si>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</si>
  <si>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</si>
  <si>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</si>
  <si>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</si>
  <si>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</si>
  <si>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</si>
  <si>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</si>
  <si>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</si>
  <si>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</si>
  <si>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</si>
  <si>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</si>
  <si>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</si>
  <si>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</si>
  <si>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</si>
  <si>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</si>
  <si>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</si>
  <si>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</si>
  <si>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</si>
  <si>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</si>
  <si>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</si>
  <si>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</si>
  <si>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</si>
  <si>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</si>
  <si>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</si>
  <si>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</si>
  <si>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</si>
  <si>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</si>
  <si>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</si>
  <si>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</si>
  <si>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</si>
  <si>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</si>
  <si>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</si>
  <si>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</si>
  <si>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</si>
  <si>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</si>
  <si>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</si>
  <si>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</si>
  <si>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</si>
  <si>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</si>
  <si>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</si>
  <si>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</si>
  <si>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</si>
  <si>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</si>
  <si>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</si>
  <si>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</si>
  <si>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</si>
  <si>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</si>
  <si>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</si>
  <si>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</si>
  <si>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</si>
  <si>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</si>
  <si>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</si>
  <si>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</si>
  <si>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</si>
  <si>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</si>
  <si>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</si>
  <si>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</si>
  <si>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</si>
  <si>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</si>
  <si>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</si>
  <si>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</si>
  <si>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</si>
  <si>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</si>
  <si>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</si>
  <si>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</si>
  <si>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</si>
  <si>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</si>
  <si>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</si>
  <si>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</si>
  <si>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</si>
  <si>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</si>
  <si>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</si>
  <si>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</si>
  <si>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</si>
  <si>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</si>
  <si>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</si>
  <si>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</si>
  <si>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</si>
  <si>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</si>
  <si>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</si>
  <si>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</si>
  <si>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</si>
  <si>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</si>
  <si>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</si>
  <si>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</si>
  <si>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</si>
  <si>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</si>
  <si>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</si>
  <si>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</si>
  <si>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</si>
  <si>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</si>
  <si>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</si>
  <si>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</si>
  <si>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</si>
  <si>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</si>
  <si>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</si>
  <si>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</si>
  <si>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</si>
  <si>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</si>
  <si>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</si>
  <si>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</si>
  <si>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</si>
  <si>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</si>
  <si>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</si>
  <si>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</si>
  <si>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</si>
  <si>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</si>
  <si>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</si>
  <si>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</si>
  <si>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</si>
  <si>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</si>
  <si>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</si>
  <si>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</si>
  <si>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</si>
  <si>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</si>
  <si>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</si>
  <si>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</si>
  <si>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</si>
  <si>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</si>
  <si>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</si>
  <si>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</si>
  <si>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</si>
  <si>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</si>
  <si>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</si>
  <si>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</si>
  <si>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</si>
  <si>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</si>
  <si>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</si>
  <si>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</si>
  <si>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</si>
  <si>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</si>
  <si>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</si>
  <si>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</si>
  <si>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</si>
  <si>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</si>
  <si>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</si>
  <si>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</si>
  <si>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</si>
  <si>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</si>
  <si>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</si>
  <si>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</si>
  <si>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</si>
  <si>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</si>
  <si>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</si>
  <si>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</si>
  <si>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</si>
  <si>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</si>
  <si>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</si>
  <si>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</si>
  <si>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</si>
  <si>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</si>
  <si>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</si>
  <si>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</si>
  <si>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</si>
  <si>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</si>
  <si>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</si>
  <si>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</si>
  <si>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</si>
  <si>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</si>
  <si>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</si>
  <si>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</si>
  <si>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</si>
  <si>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</si>
  <si>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</si>
  <si>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</si>
  <si>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</si>
  <si>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</si>
  <si>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</si>
  <si>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</si>
  <si>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</si>
  <si>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</si>
  <si>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</si>
  <si>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</si>
  <si>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</si>
  <si>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</si>
  <si>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</si>
  <si>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</si>
  <si>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</si>
  <si>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</si>
  <si>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</si>
  <si>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</si>
  <si>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</si>
  <si>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</si>
  <si>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</si>
  <si>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</si>
  <si>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</si>
  <si>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</si>
  <si>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</si>
  <si>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</si>
  <si>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</si>
  <si>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</si>
  <si>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</si>
  <si>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</si>
  <si>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</si>
  <si>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</si>
  <si>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</si>
  <si>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</si>
  <si>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</si>
  <si>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</si>
  <si>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</si>
  <si>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</si>
  <si>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</si>
  <si>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</si>
  <si>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</si>
  <si>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</si>
  <si>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</si>
  <si>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</si>
  <si>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</si>
  <si>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</si>
  <si>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</si>
  <si>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</si>
  <si>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</si>
  <si>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</si>
  <si>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</si>
  <si>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</si>
  <si>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</si>
  <si>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</si>
  <si>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</si>
  <si>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</si>
  <si>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</si>
  <si>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</si>
  <si>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</si>
  <si>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</si>
  <si>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</si>
  <si>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</si>
  <si>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</si>
  <si>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</si>
  <si>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</si>
  <si>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</si>
  <si>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</si>
  <si>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</si>
  <si>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</si>
  <si>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</si>
  <si>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</si>
  <si>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</si>
  <si>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</si>
  <si>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</si>
  <si>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</si>
  <si>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</si>
  <si>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</si>
  <si>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</si>
  <si>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</si>
  <si>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</si>
  <si>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</si>
  <si>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</si>
  <si>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</si>
  <si>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</si>
  <si>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</si>
  <si>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</si>
  <si>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</si>
  <si>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</si>
  <si>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</si>
  <si>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</si>
  <si>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</si>
  <si>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</si>
  <si>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</si>
  <si>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</si>
  <si>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</si>
  <si>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</si>
  <si>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</si>
  <si>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</si>
  <si>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</si>
  <si>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</si>
  <si>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</si>
  <si>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</si>
  <si>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</si>
  <si>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</si>
  <si>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</si>
  <si>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</si>
  <si>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</si>
  <si>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</si>
  <si>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</si>
  <si>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</si>
  <si>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</si>
  <si>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</si>
  <si>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</si>
  <si>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</si>
  <si>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</si>
  <si>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</si>
  <si>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</si>
  <si>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</si>
  <si>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</si>
  <si>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</si>
  <si>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</si>
  <si>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</si>
  <si>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</si>
  <si>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</si>
  <si>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</si>
  <si>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</si>
  <si>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</si>
  <si>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</si>
  <si>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</si>
  <si>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</si>
  <si>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</si>
  <si>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</si>
  <si>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</si>
  <si>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</si>
  <si>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</si>
  <si>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</si>
  <si>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</si>
  <si>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</si>
  <si>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</si>
  <si>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</si>
  <si>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</si>
  <si>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</si>
  <si>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</si>
  <si>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</si>
  <si>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</si>
  <si>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</si>
  <si>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</si>
  <si>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</si>
  <si>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</si>
  <si>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</si>
  <si>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</si>
  <si>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</si>
  <si>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</si>
  <si>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</si>
  <si>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</si>
  <si>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</si>
  <si>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</si>
  <si>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</si>
  <si>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</si>
  <si>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</si>
  <si>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</si>
  <si>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</si>
  <si>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</si>
  <si>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</si>
  <si>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</si>
  <si>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</si>
  <si>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</si>
  <si>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</si>
  <si>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</si>
  <si>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</si>
  <si>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</si>
  <si>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</si>
  <si>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</si>
  <si>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</si>
  <si>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</si>
  <si>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</si>
  <si>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</si>
  <si>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</si>
  <si>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</si>
  <si>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</si>
  <si>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</si>
  <si>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</si>
  <si>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</si>
  <si>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</si>
  <si>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</si>
  <si>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</si>
  <si>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</si>
  <si>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</si>
  <si>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</si>
  <si>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</si>
  <si>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</si>
  <si>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</si>
  <si>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</si>
  <si>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</si>
  <si>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</si>
  <si>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</si>
  <si>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</si>
  <si>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</si>
  <si>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</si>
  <si>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</si>
  <si>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</si>
  <si>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</si>
  <si>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</si>
  <si>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</si>
  <si>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</si>
  <si>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</si>
  <si>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</si>
  <si>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</si>
  <si>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</si>
  <si>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</si>
  <si>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</si>
  <si>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</si>
  <si>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</si>
  <si>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</si>
  <si>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</si>
  <si>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</si>
  <si>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</si>
  <si>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</si>
  <si>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</si>
  <si>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</si>
  <si>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</si>
  <si>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</si>
  <si>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</si>
  <si>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</si>
  <si>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</si>
  <si>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</si>
  <si>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</si>
  <si>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</si>
  <si>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</si>
  <si>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</si>
  <si>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</si>
  <si>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</si>
  <si>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</si>
  <si>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</si>
  <si>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</si>
  <si>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</si>
  <si>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</si>
  <si>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</si>
  <si>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</si>
  <si>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</si>
  <si>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</si>
  <si>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</si>
  <si>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</si>
  <si>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</si>
  <si>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</si>
  <si>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</si>
  <si>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</si>
  <si>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</si>
  <si>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</si>
  <si>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</si>
  <si>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</si>
  <si>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</si>
  <si>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</si>
  <si>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</si>
  <si>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</si>
  <si>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</si>
  <si>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</si>
  <si>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</si>
  <si>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</si>
  <si>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</si>
  <si>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</si>
  <si>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</si>
  <si>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</si>
  <si>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</si>
  <si>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</si>
  <si>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</si>
  <si>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</si>
  <si>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</si>
  <si>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</si>
  <si>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</si>
  <si>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</si>
  <si>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</si>
  <si>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</si>
  <si>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</si>
  <si>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</si>
  <si>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</si>
  <si>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</si>
  <si>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</si>
  <si>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</si>
  <si>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</si>
  <si>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</si>
  <si>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</si>
  <si>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</si>
  <si>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</si>
  <si>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</si>
  <si>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</si>
  <si>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</si>
  <si>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</si>
  <si>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</si>
  <si>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</si>
  <si>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</si>
  <si>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</si>
  <si>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</si>
  <si>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</si>
  <si>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</si>
  <si>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</si>
  <si>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</si>
  <si>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</si>
  <si>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</si>
  <si>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</si>
  <si>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</si>
  <si>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</si>
  <si>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</si>
  <si>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</si>
  <si>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</si>
  <si>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</si>
  <si>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</si>
  <si>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</si>
  <si>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</si>
  <si>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</si>
  <si>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</si>
  <si>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</si>
  <si>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</si>
  <si>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</si>
  <si>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</si>
  <si>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</si>
  <si>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</si>
  <si>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</si>
  <si>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</si>
  <si>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</si>
  <si>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</si>
  <si>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</si>
  <si>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</si>
  <si>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</si>
  <si>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</si>
  <si>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</si>
  <si>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</si>
  <si>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</si>
  <si>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</si>
  <si>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</si>
  <si>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</si>
  <si>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</si>
  <si>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</si>
  <si>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</si>
  <si>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</si>
  <si>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</si>
  <si>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</si>
  <si>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</si>
  <si>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</si>
  <si>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</si>
  <si>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</si>
  <si>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</si>
  <si>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</si>
  <si>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</si>
  <si>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</si>
  <si>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</si>
  <si>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</si>
  <si>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</si>
  <si>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</si>
  <si>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</si>
  <si>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</si>
  <si>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</si>
  <si>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</si>
  <si>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</si>
  <si>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</si>
  <si>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</si>
  <si>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</si>
  <si>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</si>
  <si>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</si>
  <si>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</si>
  <si>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</si>
  <si>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</si>
  <si>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</si>
  <si>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</si>
  <si>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</si>
  <si>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</si>
  <si>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</si>
  <si>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</si>
  <si>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</si>
  <si>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</si>
  <si>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</si>
  <si>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</si>
  <si>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</si>
  <si>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</si>
  <si>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</si>
  <si>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</si>
  <si>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</si>
  <si>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</si>
  <si>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</si>
  <si>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</si>
  <si>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</si>
  <si>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</si>
  <si>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</si>
  <si>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</si>
  <si>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</si>
  <si>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</si>
  <si>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</si>
  <si>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</si>
  <si>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</si>
  <si>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</si>
  <si>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</si>
  <si>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</si>
  <si>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</si>
  <si>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</si>
  <si>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</si>
  <si>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</si>
  <si>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</si>
  <si>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</si>
  <si>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</si>
  <si>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</si>
  <si>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</si>
  <si>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</si>
  <si>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</si>
  <si>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</si>
  <si>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</si>
  <si>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</si>
  <si>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</si>
  <si>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</si>
  <si>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</si>
  <si>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</si>
  <si>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</si>
  <si>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</si>
  <si>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</si>
  <si>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</si>
  <si>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</si>
  <si>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</si>
  <si>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</si>
  <si>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</si>
  <si>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</si>
  <si>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</si>
  <si>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</si>
  <si>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</si>
  <si>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</si>
  <si>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</si>
  <si>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</si>
  <si>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</si>
  <si>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</si>
  <si>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</si>
  <si>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</si>
  <si>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</si>
  <si>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</si>
  <si>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</si>
  <si>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</si>
  <si>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</si>
  <si>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</si>
  <si>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</si>
  <si>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</si>
  <si>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</si>
  <si>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</si>
  <si>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</si>
  <si>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</si>
  <si>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</si>
  <si>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</si>
  <si>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</si>
  <si>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</si>
  <si>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</si>
  <si>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</si>
  <si>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</si>
  <si>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</si>
  <si>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</si>
  <si>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</si>
  <si>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</si>
  <si>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</si>
  <si>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</si>
  <si>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</si>
  <si>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</si>
  <si>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</si>
  <si>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</si>
  <si>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</si>
  <si>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</si>
  <si>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</si>
  <si>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</si>
  <si>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</si>
  <si>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</si>
  <si>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</si>
  <si>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</si>
  <si>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</si>
  <si>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</si>
  <si>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</si>
  <si>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</si>
  <si>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</si>
  <si>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</si>
  <si>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</si>
  <si>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</si>
  <si>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</si>
  <si>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</si>
  <si>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</si>
  <si>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</si>
  <si>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</si>
  <si>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</si>
  <si>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</si>
  <si>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</si>
  <si>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</si>
  <si>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</si>
  <si>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</si>
  <si>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</si>
  <si>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</si>
  <si>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</si>
  <si>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</si>
  <si>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</si>
  <si>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</si>
  <si>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</si>
  <si>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</si>
  <si>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</si>
  <si>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</si>
  <si>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</si>
  <si>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</si>
  <si>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</si>
  <si>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</si>
  <si>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</si>
  <si>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</si>
  <si>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</si>
  <si>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</si>
  <si>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</si>
  <si>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</si>
  <si>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</si>
  <si>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</si>
  <si>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</si>
  <si>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</si>
  <si>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</si>
  <si>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</si>
  <si>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</si>
  <si>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</si>
  <si>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</si>
  <si>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</si>
  <si>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</si>
  <si>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</si>
  <si>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</si>
  <si>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</si>
  <si>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</si>
  <si>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</si>
  <si>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</si>
  <si>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</si>
  <si>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</si>
  <si>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</si>
  <si>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</si>
  <si>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</si>
  <si>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</si>
  <si>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</si>
  <si>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</si>
  <si>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</si>
  <si>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</si>
  <si>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</si>
  <si>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</si>
  <si>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</si>
  <si>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</si>
  <si>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</si>
  <si>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</si>
  <si>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</si>
  <si>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</si>
  <si>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</si>
  <si>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</si>
  <si>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</si>
  <si>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</si>
  <si>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</si>
  <si>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</si>
  <si>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</si>
  <si>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</si>
  <si>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</si>
  <si>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</si>
  <si>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</si>
  <si>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</si>
  <si>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</si>
  <si>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</si>
  <si>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</si>
  <si>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</si>
  <si>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</si>
  <si>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</si>
  <si>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</si>
  <si>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</si>
  <si>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</si>
  <si>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</si>
  <si>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</si>
  <si>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</si>
  <si>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</si>
  <si>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</si>
  <si>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</si>
  <si>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</si>
  <si>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</si>
  <si>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</si>
  <si>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</si>
  <si>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</si>
  <si>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</si>
  <si>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</si>
  <si>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</si>
  <si>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</si>
  <si>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</si>
  <si>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</si>
  <si>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</si>
  <si>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</si>
  <si>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</si>
  <si>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</si>
  <si>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</si>
  <si>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</si>
  <si>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</si>
  <si>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</si>
  <si>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</si>
  <si>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</si>
  <si>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</si>
  <si>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</si>
  <si>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</si>
  <si>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</si>
  <si>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</si>
  <si>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</si>
  <si>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</si>
  <si>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</si>
  <si>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</si>
  <si>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</si>
  <si>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</si>
  <si>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</si>
  <si>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</si>
  <si>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</si>
  <si>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</si>
  <si>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</si>
  <si>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</si>
  <si>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</si>
  <si>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</si>
  <si>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</si>
  <si>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</si>
  <si>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</si>
  <si>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</si>
  <si>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</si>
  <si>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</si>
  <si>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</si>
  <si>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</si>
  <si>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</si>
  <si>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</si>
  <si>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</si>
  <si>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</si>
  <si>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</si>
  <si>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</si>
  <si>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</si>
  <si>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</si>
  <si>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</si>
  <si>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</si>
  <si>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</si>
  <si>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</si>
  <si>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</si>
  <si>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</si>
  <si>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</si>
  <si>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</si>
  <si>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</si>
  <si>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</si>
  <si>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</si>
  <si>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</si>
  <si>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</si>
  <si>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</si>
  <si>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</si>
  <si>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</si>
  <si>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</si>
  <si>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</si>
  <si>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</si>
  <si>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</si>
  <si>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</si>
  <si>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</si>
  <si>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</si>
  <si>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</si>
  <si>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</si>
  <si>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</si>
  <si>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</si>
  <si>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</si>
  <si>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</si>
  <si>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</si>
  <si>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</si>
  <si>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</si>
  <si>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</si>
  <si>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</si>
  <si>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</si>
  <si>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</si>
  <si>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</si>
  <si>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</si>
  <si>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</si>
  <si>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</si>
  <si>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</si>
  <si>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</si>
  <si>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</si>
  <si>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</si>
  <si>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</si>
  <si>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</si>
  <si>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</si>
  <si>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</si>
  <si>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</si>
  <si>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</si>
  <si>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</si>
  <si>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</si>
  <si>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</si>
  <si>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</si>
  <si>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</si>
  <si>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</si>
  <si>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</si>
  <si>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</si>
  <si>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</si>
  <si>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</si>
  <si>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</si>
  <si>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</si>
  <si>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</si>
  <si>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</si>
  <si>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</si>
  <si>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</si>
  <si>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</si>
  <si>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</si>
  <si>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</si>
  <si>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</si>
  <si>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</si>
  <si>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</si>
  <si>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</si>
  <si>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</si>
  <si>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</si>
  <si>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</si>
  <si>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</si>
  <si>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</si>
  <si>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</si>
  <si>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</si>
  <si>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</si>
  <si>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</si>
  <si>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</si>
  <si>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</si>
  <si>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</si>
  <si>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</si>
  <si>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</si>
  <si>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</si>
  <si>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</si>
  <si>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</si>
  <si>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</si>
  <si>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</si>
  <si>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</si>
  <si>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</si>
  <si>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</si>
  <si>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</si>
  <si>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</si>
  <si>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</si>
  <si>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</si>
  <si>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</si>
  <si>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</si>
  <si>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</si>
  <si>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</si>
  <si>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</si>
  <si>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</si>
  <si>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</si>
  <si>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</si>
  <si>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</si>
  <si>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</si>
  <si>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</si>
  <si>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</si>
  <si>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</si>
  <si>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</si>
  <si>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</si>
  <si>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</si>
  <si>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</si>
  <si>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</si>
  <si>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</si>
  <si>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</si>
  <si>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</si>
  <si>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</si>
  <si>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</si>
  <si>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</si>
  <si>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</si>
  <si>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</si>
  <si>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</si>
  <si>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</si>
  <si>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</si>
  <si>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</si>
  <si>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</si>
  <si>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</si>
  <si>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</si>
  <si>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</si>
  <si>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</si>
  <si>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</si>
  <si>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</si>
  <si>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</si>
  <si>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</si>
  <si>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</si>
  <si>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</si>
  <si>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</si>
  <si>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</si>
  <si>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</si>
  <si>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</si>
  <si>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</si>
  <si>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</si>
  <si>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</si>
  <si>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</si>
  <si>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</si>
  <si>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</si>
  <si>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</si>
  <si>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</si>
  <si>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</si>
  <si>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</si>
  <si>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</si>
  <si>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</si>
  <si>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</si>
  <si>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</si>
  <si>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</si>
  <si>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</si>
  <si>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</si>
  <si>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</si>
  <si>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</si>
  <si>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</si>
  <si>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</si>
  <si>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</si>
  <si>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</si>
  <si>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</si>
  <si>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</si>
  <si>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</si>
  <si>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</si>
  <si>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</si>
  <si>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</si>
  <si>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</si>
  <si>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</si>
  <si>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</si>
  <si>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</si>
  <si>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</si>
  <si>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</si>
  <si>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</si>
  <si>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</si>
  <si>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</si>
  <si>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</si>
  <si>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</si>
  <si>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</si>
  <si>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</si>
  <si>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</si>
  <si>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</si>
  <si>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</si>
  <si>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</si>
  <si>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</si>
  <si>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</si>
  <si>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</si>
  <si>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</si>
  <si>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</si>
  <si>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</si>
  <si>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</si>
  <si>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</si>
  <si>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</si>
  <si>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</si>
  <si>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</si>
  <si>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</si>
  <si>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</si>
  <si>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</si>
  <si>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</si>
  <si>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</si>
  <si>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</si>
  <si>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</si>
  <si>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</si>
  <si>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</si>
  <si>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</si>
  <si>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</si>
  <si>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</si>
  <si>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</si>
  <si>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</si>
  <si>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</si>
  <si>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</si>
  <si>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</si>
  <si>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</si>
  <si>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</si>
  <si>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</si>
  <si>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</si>
  <si>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</si>
  <si>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</si>
  <si>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</si>
  <si>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</si>
  <si>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</si>
  <si>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</si>
  <si>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</si>
  <si>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</si>
  <si>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</si>
  <si>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</si>
  <si>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</si>
  <si>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</si>
  <si>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</si>
  <si>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</si>
  <si>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</si>
  <si>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</si>
  <si>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</si>
  <si>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</si>
  <si>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</si>
  <si>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</si>
  <si>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</si>
  <si>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</si>
  <si>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</si>
  <si>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</si>
  <si>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</si>
  <si>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</si>
  <si>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</si>
  <si>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</si>
  <si>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</si>
  <si>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</si>
  <si>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</si>
  <si>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</si>
  <si>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</si>
  <si>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</si>
  <si>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</si>
  <si>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</si>
  <si>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</si>
  <si>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</si>
  <si>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</si>
  <si>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</si>
  <si>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</si>
  <si>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</si>
  <si>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</si>
  <si>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</si>
  <si>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</si>
  <si>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</si>
  <si>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</si>
  <si>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</si>
  <si>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</si>
  <si>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</si>
  <si>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</si>
  <si>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</si>
  <si>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</si>
  <si>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</si>
  <si>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</si>
  <si>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</si>
  <si>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</si>
  <si>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</si>
  <si>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</si>
  <si>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</si>
  <si>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</si>
  <si>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</si>
  <si>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</si>
  <si>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</si>
  <si>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</si>
  <si>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</si>
  <si>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</si>
  <si>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</si>
  <si>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</si>
  <si>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</si>
  <si>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</si>
  <si>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</si>
  <si>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</si>
  <si>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</si>
  <si>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</si>
  <si>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</si>
  <si>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</si>
  <si>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</si>
  <si>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</si>
  <si>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</si>
  <si>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</si>
  <si>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</si>
  <si>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</si>
  <si>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</si>
  <si>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</si>
  <si>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</si>
  <si>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</si>
  <si>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</si>
  <si>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</si>
  <si>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</si>
  <si>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</si>
  <si>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</si>
  <si>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</si>
  <si>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</si>
  <si>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</si>
  <si>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</si>
  <si>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</si>
  <si>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</si>
  <si>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</si>
  <si>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</si>
  <si>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</si>
  <si>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</si>
  <si>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</si>
  <si>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</si>
  <si>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</si>
  <si>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</si>
  <si>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</si>
  <si>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</si>
  <si>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</si>
  <si>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</si>
  <si>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</si>
  <si>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</si>
  <si>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</si>
  <si>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</si>
  <si>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</si>
  <si>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</si>
  <si>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</si>
  <si>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</si>
  <si>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</si>
  <si>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</si>
  <si>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</si>
  <si>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</si>
  <si>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</si>
  <si>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</si>
  <si>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</si>
  <si>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</si>
  <si>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</si>
  <si>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</si>
  <si>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</si>
  <si>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</si>
  <si>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</si>
  <si>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</si>
  <si>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</si>
  <si>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</si>
  <si>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</si>
  <si>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</si>
  <si>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</si>
  <si>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</si>
  <si>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</si>
  <si>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</si>
  <si>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</si>
  <si>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</si>
  <si>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</si>
  <si>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</si>
  <si>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</si>
  <si>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</si>
  <si>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</si>
  <si>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</si>
  <si>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</si>
  <si>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</si>
  <si>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</si>
  <si>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</si>
  <si>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</si>
  <si>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</si>
  <si>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</si>
  <si>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</si>
  <si>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</si>
  <si>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</si>
  <si>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</si>
  <si>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</si>
  <si>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</si>
  <si>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</si>
  <si>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</si>
  <si>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</si>
  <si>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</si>
  <si>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</si>
  <si>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</si>
  <si>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</si>
  <si>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</si>
  <si>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</si>
  <si>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</si>
  <si>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</si>
  <si>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</si>
  <si>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</si>
  <si>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</si>
  <si>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</si>
  <si>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</si>
  <si>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</si>
  <si>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</si>
  <si>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</si>
  <si>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</si>
  <si>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</si>
  <si>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</si>
  <si>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</si>
  <si>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</si>
  <si>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</si>
  <si>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</si>
  <si>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</si>
  <si>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</si>
  <si>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</si>
  <si>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</si>
  <si>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</si>
  <si>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</si>
  <si>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</si>
  <si>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</si>
  <si>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</si>
  <si>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</si>
  <si>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</si>
  <si>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</si>
  <si>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</si>
  <si>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</si>
  <si>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</si>
  <si>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</si>
  <si>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</si>
  <si>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</si>
  <si>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</si>
  <si>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</si>
  <si>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</si>
  <si>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</si>
  <si>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</si>
  <si>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</si>
  <si>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</si>
  <si>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</si>
  <si>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</si>
  <si>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</si>
  <si>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</si>
  <si>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</si>
  <si>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</si>
  <si>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</si>
  <si>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</si>
  <si>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</si>
  <si>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</si>
  <si>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</si>
  <si>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</si>
  <si>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</si>
  <si>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</si>
  <si>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</si>
  <si>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</si>
  <si>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</si>
  <si>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</si>
  <si>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</si>
  <si>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</si>
  <si>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</si>
  <si>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</si>
  <si>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</si>
  <si>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</si>
  <si>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</si>
  <si>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</si>
  <si>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</si>
  <si>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</si>
  <si>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</si>
  <si>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</si>
  <si>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</si>
  <si>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</si>
  <si>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</si>
  <si>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</si>
  <si>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</si>
  <si>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</si>
  <si>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</si>
  <si>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</si>
  <si>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</si>
  <si>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</si>
  <si>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</si>
  <si>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</si>
  <si>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</si>
  <si>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</si>
  <si>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</si>
  <si>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</si>
  <si>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</si>
  <si>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</si>
  <si>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</si>
  <si>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</si>
  <si>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</si>
  <si>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</si>
  <si>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</si>
  <si>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</si>
  <si>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</si>
  <si>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</si>
  <si>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</si>
  <si>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</si>
  <si>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</si>
  <si>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</si>
  <si>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</si>
  <si>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</si>
  <si>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</si>
  <si>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</si>
  <si>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</si>
  <si>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</si>
  <si>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</si>
  <si>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</si>
  <si>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</si>
  <si>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</si>
  <si>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</si>
  <si>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</si>
  <si>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</si>
  <si>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</si>
  <si>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</si>
  <si>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</si>
  <si>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</si>
  <si>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</si>
  <si>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</si>
  <si>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</si>
  <si>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</si>
  <si>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</si>
  <si>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</si>
  <si>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</si>
  <si>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</si>
  <si>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</si>
  <si>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</si>
  <si>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</si>
  <si>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</si>
  <si>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</si>
  <si>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</si>
  <si>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</si>
  <si>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</si>
  <si>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</si>
  <si>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</si>
  <si>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</si>
  <si>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</si>
  <si>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</si>
  <si>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</si>
  <si>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</si>
  <si>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</si>
  <si>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</si>
  <si>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</si>
  <si>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</si>
  <si>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</si>
  <si>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</si>
  <si>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</si>
  <si>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</si>
  <si>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</si>
  <si>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</si>
  <si>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</si>
  <si>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</si>
  <si>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</si>
  <si>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</si>
  <si>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</si>
  <si>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</si>
  <si>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</si>
  <si>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</si>
  <si>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</si>
  <si>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</si>
  <si>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</si>
  <si>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</si>
  <si>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</si>
  <si>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</si>
  <si>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</si>
  <si>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</si>
  <si>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</si>
  <si>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</si>
  <si>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</si>
  <si>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</si>
  <si>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</si>
  <si>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</si>
  <si>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</si>
  <si>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</si>
  <si>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</si>
  <si>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</si>
  <si>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</si>
  <si>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</si>
  <si>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</si>
  <si>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</si>
  <si>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</si>
  <si>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</si>
  <si>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</si>
  <si>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</si>
  <si>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</si>
  <si>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</si>
  <si>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</si>
  <si>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</si>
  <si>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</si>
  <si>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</si>
  <si>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</si>
  <si>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</si>
  <si>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</si>
  <si>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</si>
  <si>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</si>
  <si>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</si>
  <si>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</si>
  <si>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</si>
  <si>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</si>
  <si>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</si>
  <si>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</si>
  <si>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</si>
  <si>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</si>
  <si>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</si>
  <si>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</si>
  <si>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</si>
  <si>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</si>
  <si>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</si>
  <si>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</si>
  <si>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</si>
  <si>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</si>
  <si>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</si>
  <si>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</si>
  <si>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</si>
  <si>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</si>
  <si>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</si>
  <si>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</si>
  <si>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</si>
  <si>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</si>
  <si>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</si>
  <si>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</si>
  <si>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</si>
  <si>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</si>
  <si>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</si>
  <si>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</si>
  <si>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</si>
  <si>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</si>
  <si>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</si>
  <si>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</si>
  <si>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</si>
  <si>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</si>
  <si>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</si>
  <si>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</si>
  <si>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</si>
  <si>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</si>
  <si>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</si>
  <si>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</si>
  <si>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</si>
  <si>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</si>
  <si>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</si>
  <si>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</si>
  <si>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</si>
  <si>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</si>
  <si>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</si>
  <si>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</si>
  <si>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</si>
  <si>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</si>
  <si>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</si>
  <si>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</si>
  <si>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</si>
  <si>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</si>
  <si>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</si>
  <si>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</si>
  <si>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</si>
  <si>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</si>
  <si>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</si>
  <si>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</si>
  <si>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</si>
  <si>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</si>
  <si>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</si>
  <si>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</si>
  <si>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</si>
  <si>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</si>
  <si>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</si>
  <si>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</si>
  <si>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</si>
  <si>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</si>
  <si>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</si>
  <si>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</si>
  <si>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</si>
  <si>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</si>
  <si>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</si>
  <si>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</si>
  <si>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</si>
  <si>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</si>
  <si>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</si>
  <si>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</si>
  <si>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</si>
  <si>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</si>
  <si>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</si>
  <si>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</si>
  <si>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</si>
  <si>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</si>
  <si>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</si>
  <si>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</si>
  <si>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</si>
  <si>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</si>
  <si>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</si>
  <si>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</si>
  <si>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</si>
  <si>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</si>
  <si>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</si>
  <si>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</si>
  <si>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</si>
  <si>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</si>
  <si>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</si>
  <si>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</si>
  <si>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</si>
  <si>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</si>
  <si>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</si>
  <si>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</si>
  <si>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</si>
  <si>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</si>
  <si>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</si>
  <si>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</si>
  <si>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</si>
  <si>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</si>
  <si>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</si>
  <si>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</si>
  <si>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</si>
  <si>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</si>
  <si>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</si>
  <si>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</si>
  <si>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</si>
  <si>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</si>
  <si>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</si>
  <si>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</si>
  <si>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</si>
  <si>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</si>
  <si>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</si>
  <si>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</si>
  <si>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</si>
  <si>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</si>
  <si>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</si>
  <si>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</si>
  <si>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</si>
  <si>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</si>
  <si>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</si>
  <si>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</si>
  <si>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</si>
  <si>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</si>
  <si>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</si>
  <si>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</si>
  <si>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</si>
  <si>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</si>
  <si>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</si>
  <si>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</si>
  <si>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</si>
  <si>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</si>
  <si>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</si>
  <si>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</si>
  <si>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</si>
  <si>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</si>
  <si>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</si>
  <si>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</si>
  <si>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</si>
  <si>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</si>
  <si>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</si>
  <si>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</si>
  <si>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</si>
  <si>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</si>
  <si>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</si>
  <si>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</si>
  <si>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</si>
  <si>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</si>
  <si>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</si>
  <si>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</si>
  <si>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</si>
  <si>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</si>
  <si>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</si>
  <si>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</si>
  <si>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</si>
  <si>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</si>
  <si>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</si>
  <si>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</si>
  <si>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</si>
  <si>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</si>
  <si>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</si>
  <si>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</si>
  <si>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</si>
  <si>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</si>
  <si>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</si>
  <si>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</si>
  <si>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</si>
  <si>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</si>
  <si>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</si>
  <si>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</si>
  <si>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</si>
  <si>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</si>
  <si>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</si>
  <si>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</si>
  <si>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</si>
  <si>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</si>
  <si>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</si>
  <si>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</si>
  <si>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</si>
  <si>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</si>
  <si>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</si>
  <si>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</si>
  <si>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</si>
  <si>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</si>
  <si>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</si>
  <si>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</si>
  <si>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</si>
  <si>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</si>
  <si>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</si>
  <si>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</si>
  <si>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</si>
  <si>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</si>
  <si>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</si>
  <si>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</si>
  <si>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</si>
  <si>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</si>
  <si>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</si>
  <si>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</si>
  <si>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</si>
  <si>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</si>
  <si>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</si>
  <si>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</si>
  <si>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</si>
  <si>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</si>
  <si>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</si>
  <si>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</si>
  <si>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</si>
  <si>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</si>
  <si>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</si>
  <si>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</si>
  <si>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</si>
  <si>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</si>
  <si>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</si>
  <si>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</si>
  <si>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</si>
  <si>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</si>
  <si>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</si>
  <si>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</si>
  <si>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</si>
  <si>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</si>
  <si>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</si>
  <si>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</si>
  <si>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</si>
  <si>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</si>
  <si>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</si>
  <si>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</si>
  <si>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</si>
  <si>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</si>
  <si>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</si>
  <si>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</si>
  <si>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</si>
  <si>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</si>
  <si>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</si>
  <si>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</si>
  <si>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</si>
  <si>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</si>
  <si>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</si>
  <si>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</si>
  <si>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</si>
  <si>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</si>
  <si>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</si>
  <si>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</si>
  <si>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</si>
  <si>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</si>
  <si>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</si>
  <si>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</si>
  <si>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</si>
  <si>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</si>
  <si>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</si>
  <si>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</si>
  <si>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</si>
  <si>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</si>
  <si>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</si>
  <si>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</si>
  <si>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</si>
  <si>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</si>
  <si>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</si>
  <si>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</si>
  <si>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</si>
  <si>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</si>
  <si>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</si>
  <si>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</si>
  <si>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</si>
  <si>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</si>
  <si>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</si>
  <si>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</si>
  <si>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</si>
  <si>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</si>
  <si>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</si>
  <si>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</si>
  <si>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</si>
  <si>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</si>
  <si>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</si>
  <si>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</si>
  <si>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</si>
  <si>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</si>
  <si>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</si>
  <si>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</si>
  <si>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</si>
  <si>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</si>
  <si>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</si>
  <si>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</si>
  <si>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</si>
  <si>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</si>
  <si>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</si>
  <si>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</si>
  <si>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</si>
  <si>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</si>
  <si>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</si>
  <si>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</si>
  <si>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</si>
  <si>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</si>
  <si>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</si>
  <si>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</si>
  <si>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</si>
  <si>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</si>
  <si>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</si>
  <si>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</si>
  <si>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</si>
  <si>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</si>
  <si>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</si>
  <si>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</si>
  <si>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</si>
  <si>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</si>
  <si>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</si>
  <si>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</si>
  <si>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</si>
  <si>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</si>
  <si>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</si>
  <si>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</si>
  <si>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</si>
  <si>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</si>
  <si>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</si>
  <si>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</si>
  <si>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</si>
  <si>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</si>
  <si>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</si>
  <si>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</si>
  <si>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</si>
  <si>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</si>
  <si>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</si>
  <si>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</si>
  <si>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</si>
  <si>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</si>
  <si>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</si>
  <si>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</si>
  <si>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</si>
  <si>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</si>
  <si>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</si>
  <si>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</si>
  <si>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</si>
  <si>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</si>
  <si>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</si>
  <si>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</si>
  <si>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</si>
  <si>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</si>
  <si>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</si>
  <si>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</si>
  <si>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</si>
  <si>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</si>
  <si>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</si>
  <si>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</si>
  <si>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</si>
  <si>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</si>
  <si>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</si>
  <si>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</si>
  <si>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</si>
  <si>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</si>
  <si>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</si>
  <si>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</si>
  <si>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</si>
  <si>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</si>
  <si>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</si>
  <si>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</si>
  <si>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</si>
  <si>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</si>
  <si>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</si>
  <si>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</si>
  <si>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</si>
  <si>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</si>
  <si>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</si>
  <si>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</si>
  <si>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</si>
  <si>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</si>
  <si>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</si>
  <si>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</si>
  <si>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</si>
  <si>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</si>
  <si>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</si>
  <si>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</si>
  <si>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</si>
  <si>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</si>
  <si>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</si>
  <si>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</si>
  <si>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</si>
  <si>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</si>
  <si>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</si>
  <si>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</si>
  <si>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</si>
  <si>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</si>
  <si>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</si>
  <si>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</si>
  <si>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</si>
  <si>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</si>
  <si>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</si>
  <si>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</si>
  <si>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</si>
  <si>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</si>
  <si>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</si>
  <si>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</si>
  <si>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</si>
  <si>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</si>
  <si>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</si>
  <si>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</si>
  <si>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</si>
  <si>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</si>
  <si>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</si>
  <si>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</si>
  <si>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</si>
  <si>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</si>
  <si>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</si>
  <si>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</si>
  <si>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</si>
  <si>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</si>
  <si>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</si>
  <si>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</si>
  <si>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</si>
  <si>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</si>
  <si>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</si>
  <si>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</si>
  <si>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</si>
  <si>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</si>
  <si>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</si>
  <si>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</si>
  <si>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</si>
  <si>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</si>
  <si>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</si>
  <si>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</si>
  <si>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</si>
  <si>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</si>
  <si>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</si>
  <si>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</si>
  <si>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</si>
  <si>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</si>
  <si>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</si>
  <si>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</si>
  <si>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</si>
  <si>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</si>
  <si>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</si>
  <si>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</si>
  <si>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</si>
  <si>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</si>
  <si>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</si>
  <si>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</si>
  <si>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</si>
  <si>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</si>
  <si>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</si>
  <si>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</si>
  <si>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</si>
  <si>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</si>
  <si>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</si>
  <si>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</si>
  <si>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</si>
  <si>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</si>
  <si>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</si>
  <si>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</si>
  <si>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</si>
  <si>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</si>
  <si>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</si>
  <si>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</si>
  <si>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</si>
  <si>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</si>
  <si>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</si>
  <si>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</si>
  <si>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</si>
  <si>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</si>
  <si>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</si>
  <si>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</si>
  <si>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</si>
  <si>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</si>
  <si>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</si>
  <si>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</si>
  <si>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</si>
  <si>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</si>
  <si>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</si>
  <si>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</si>
  <si>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</si>
  <si>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</si>
  <si>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</si>
  <si>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</si>
  <si>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</si>
  <si>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</si>
  <si>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</si>
  <si>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</si>
  <si>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</si>
  <si>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</si>
  <si>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</si>
  <si>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</si>
  <si>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</si>
  <si>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</si>
  <si>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</si>
  <si>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</si>
  <si>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</si>
  <si>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</si>
  <si>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</si>
  <si>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</si>
  <si>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</si>
  <si>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</si>
  <si>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</si>
  <si>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</si>
  <si>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</si>
  <si>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</si>
  <si>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</si>
  <si>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 xml:space="preserve">team moved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</si>
  <si>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</si>
  <si>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</si>
  <si>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</si>
  <si>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</si>
  <si>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</si>
  <si>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</si>
  <si>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</si>
  <si>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</si>
  <si>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</si>
  <si>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</si>
  <si>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</si>
  <si>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</si>
  <si>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</si>
  <si>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</si>
  <si>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</si>
  <si>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</si>
  <si>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</si>
  <si>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</si>
  <si>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</si>
  <si>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</si>
  <si>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</si>
  <si>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</si>
  <si>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</si>
  <si>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</si>
  <si>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</si>
  <si>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</si>
  <si>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</si>
  <si>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</si>
  <si>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</si>
  <si>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</si>
  <si>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</si>
  <si>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</si>
  <si>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</si>
  <si>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</si>
  <si>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</si>
  <si>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</si>
  <si>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</si>
  <si>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</si>
  <si>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</si>
  <si>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</si>
  <si>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</si>
  <si>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</si>
  <si>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</si>
  <si>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</si>
  <si>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</si>
  <si>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</si>
  <si>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</si>
  <si>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</si>
  <si>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</si>
  <si>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</si>
  <si>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</si>
  <si>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</si>
  <si>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</si>
  <si>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</si>
  <si>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</si>
  <si>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</si>
  <si>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</si>
  <si>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</si>
  <si>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</si>
  <si>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</si>
  <si>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</si>
  <si>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</si>
  <si>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</si>
  <si>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</si>
  <si>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</si>
  <si>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</si>
  <si>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</si>
  <si>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</si>
  <si>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</si>
  <si>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</si>
  <si>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</si>
  <si>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</si>
  <si>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</si>
  <si>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</si>
  <si>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</si>
  <si>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</si>
  <si>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</si>
  <si>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</si>
  <si>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</si>
  <si>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</si>
  <si>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</si>
  <si>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</si>
  <si>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PCM-20251109-00000593</t>
  </si>
  <si>
    <t xml:space="preserve">ETA 70 min </t>
  </si>
  <si>
    <t xml:space="preserve"> PCM-20250215-00000830 </t>
  </si>
  <si>
    <t>LTE site still down and  site located in aramco area access issue need special permission</t>
  </si>
  <si>
    <t>PCM-20251109-00000605</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</si>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</sst>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9" fillId="9" borderId="8" xfId="0" applyNumberFormat="1" applyFont="1" applyFill="1" applyBorder="1" applyAlignment="1">
      <alignment horizontal="center" vertical="center" wrapText="1"/>
    </xf>
    <xf numFmtId="0" fontId="9"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8"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7" dataDxfId="156" headerRowBorderDxfId="154" tableBorderDxfId="155" totalsRowBorderDxfId="153">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5" totalsRowShown="0" headerRowDxfId="31" dataDxfId="30" headerRowBorderDxfId="28" tableBorderDxfId="29">
  <autoFilter ref="A1:L2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307.42832314814586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1.9966319443483371E-2</v>
      </c>
      <c r="H3" s="111">
        <v>45970.349710648145</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45970.376748726849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45970.376748726849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45970.376748726849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45970.376748726849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45970.376748726849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45970.376748726849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45970.376748726849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45970.376748726849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45970.376748726849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45970.376748726849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45970.376748726849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45970.376748726849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45970.376748726849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45970.376748726849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45970.376748726849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45970.376748726849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45970.376748726849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45970.376748726849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45970.376748726849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45970.376748726849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45970.376748726849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45970.376748726849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45970.376748726849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45970.376748726849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45970.376748726849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45970.376748726849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45970.376748726849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45970.376748726849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45970.376748726849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45970.376748726849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45970.376748726849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45970.376748726849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45970.376748726849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45970.376748726849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45970.376748726849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45970.376748726849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45970.376748726849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45970.376748726849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45970.376748726849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45970.376748726849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45970.376748726849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45970.376748726849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45970.376748726849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45970.376748726849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45970.376748726849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45970.376748726849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45970.376748726849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45970.376748726849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45970.376748726849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45970.376748726849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45970.376748726849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45970.376748726849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45970.376748726849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45970.376748726849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45970.376748726849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45970.376748726849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45970.376748726849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45970.376748726849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45970.376748726849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45970.376748726849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45970.376748726849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45970.376748726849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45970.376748726849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45970.376748726849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A02FC935-DA83-481C-B798-873F851406C1}"/>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19" ca="1" si="0">IFERROR(NOW()-F3,"-")</f>
        <v>145.37691076388728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2</v>
      </c>
      <c r="D4" s="18" t="s">
        <v>24756</v>
      </c>
      <c r="E4" s="103" t="s">
        <v>39102</v>
      </c>
      <c r="F4" s="104">
        <v>45970.386087962965</v>
      </c>
      <c r="G4" s="105">
        <f t="shared" ca="1" si="0"/>
        <v>-9.3392361159203574E-3</v>
      </c>
      <c r="H4" s="104">
        <v>45970.377754629626</v>
      </c>
      <c r="I4" s="18" t="str">
        <f>IFERROR(VLOOKUP(D4,DB!A:F,6,0),"")</f>
        <v>SCECO</v>
      </c>
      <c r="J4" s="18" t="str">
        <f>IFERROR(VLOOKUP(D4,DB!A:G,7,0),"")</f>
        <v>Dead+No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45970.376748726849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45970.376748726849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45970.376748726849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45970.376748726849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45970.376748726849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45970.376748726849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45970.376748726849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45970.376748726849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45970.376748726849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45970.376748726849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45970.376748726849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45970.376748726849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45970.376748726849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45970.376748726849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45970.376748726849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ref="G20:G51" ca="1" si="1">IFERROR(NOW()-F20,"-")</f>
        <v>45970.376748726849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45970.376748726849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45970.376748726849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45970.376748726849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45970.376748726849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45970.376748726849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45970.376748726849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45970.376748726849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45970.376748726849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45970.376748726849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45970.376748726849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45970.376748726849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45970.376748726849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45970.376748726849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45970.376748726849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45970.376748726849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45970.376748726849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45970.376748726849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45970.376748726849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45970.376748726849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45970.376748726849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45970.376748726849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45970.376748726849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45970.376748726849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45970.376748726849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45970.376748726849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45970.376748726849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45970.376748726849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45970.376748726849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45970.376748726849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45970.376748726849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45970.376748726849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ref="G52:G83" ca="1" si="2">IFERROR(NOW()-F52,"-")</f>
        <v>45970.376748726849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45970.376748726849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45970.376748726849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2"/>
        <v>45970.376748726849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2"/>
        <v>45970.376748726849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45970.376748726849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27"/>
      <c r="B58" s="128" t="str">
        <f>IFERROR(VLOOKUP(D58,DB!A:K,11,0),"")</f>
        <v/>
      </c>
      <c r="C58" s="128"/>
      <c r="D58" s="128"/>
      <c r="E58" s="129"/>
      <c r="F58" s="130"/>
      <c r="G58" s="131">
        <f t="shared" ca="1" si="2"/>
        <v>45970.376748726849</v>
      </c>
      <c r="H58" s="130"/>
      <c r="I58" s="128" t="str">
        <f>IFERROR(VLOOKUP(D58,DB!A:F,6,0),"")</f>
        <v/>
      </c>
      <c r="J58" s="128" t="str">
        <f>IFERROR(VLOOKUP(D58,DB!A:G,7,0),"")</f>
        <v/>
      </c>
      <c r="K58" s="132"/>
      <c r="L58" s="128" t="str">
        <f>IFERROR(VLOOKUP(D58,DB!A:I,9,0),"")</f>
        <v/>
      </c>
      <c r="M58" s="128"/>
      <c r="N58" s="128"/>
      <c r="O58" s="128"/>
      <c r="P58" s="128"/>
      <c r="Q58" s="128"/>
      <c r="R58" s="128"/>
      <c r="S58" s="128"/>
      <c r="T58" s="128"/>
      <c r="U58" s="128"/>
      <c r="V58" s="128"/>
      <c r="W58" s="128"/>
      <c r="X58" s="128"/>
      <c r="Y58" s="128"/>
      <c r="Z58" s="128"/>
      <c r="AA58" s="128"/>
      <c r="AB58" s="128"/>
      <c r="AC58" s="128"/>
      <c r="AD58" s="128"/>
      <c r="AE58" s="128"/>
      <c r="AF58" s="128"/>
      <c r="AG58" s="128"/>
      <c r="AH58" s="128"/>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c r="BL58" s="128"/>
      <c r="BM58" s="128"/>
      <c r="BN58" s="128"/>
      <c r="BO58" s="128"/>
      <c r="BP58" s="128"/>
      <c r="BQ58" s="128"/>
      <c r="BR58" s="128"/>
      <c r="BS58" s="128"/>
      <c r="BT58" s="128"/>
      <c r="BU58" s="128"/>
      <c r="BV58" s="128"/>
      <c r="BW58" s="128"/>
      <c r="BX58" s="128"/>
      <c r="BY58" s="128"/>
      <c r="BZ58" s="128"/>
      <c r="CA58" s="128"/>
      <c r="CB58" s="128"/>
      <c r="CC58" s="128"/>
      <c r="CD58" s="128"/>
      <c r="CE58" s="128"/>
      <c r="CF58" s="128"/>
      <c r="CG58" s="128"/>
      <c r="CH58" s="128"/>
      <c r="CI58" s="128"/>
      <c r="CJ58" s="133"/>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53"/>
      <c r="B2" s="154" t="str">
        <f>IFERROR(VLOOKUP(#REF!,DB!A:K,11,0),"")</f>
        <v/>
      </c>
      <c r="C2" s="154"/>
      <c r="D2" s="18"/>
      <c r="E2" s="154"/>
      <c r="F2" s="20"/>
      <c r="G2" s="155" t="str">
        <f ca="1">IFERROR(NOW()-#REF!,"-")</f>
        <v>-</v>
      </c>
      <c r="H2" s="22"/>
      <c r="I2" s="153" t="str">
        <f>IFERROR(VLOOKUP(#REF!,DB!A:F,6,0),"")</f>
        <v/>
      </c>
      <c r="J2" s="154" t="str">
        <f>IFERROR(VLOOKUP(#REF!,DB!A:G,7,0),"")</f>
        <v/>
      </c>
      <c r="K2" s="45"/>
      <c r="L2" s="156" t="str">
        <f>IFERROR(VLOOKUP(#REF!,DB!A:I,9,0),"")</f>
        <v/>
      </c>
    </row>
    <row r="3" spans="1:13" ht="15" customHeight="1">
      <c r="A3" s="19"/>
      <c r="B3" s="61" t="str">
        <f>IFERROR(VLOOKUP(D3,DB!A:K,11,0),"")</f>
        <v/>
      </c>
      <c r="C3" s="18"/>
      <c r="D3" s="61"/>
      <c r="E3" s="18"/>
      <c r="F3" s="152"/>
      <c r="G3" s="21">
        <f t="shared" ref="G3:G14" ca="1" si="0">IFERROR(NOW()-F3,"-")</f>
        <v>45970.376749074072</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45970.376749074072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45970.376749074072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45970.376749074072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45970.376749074072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45970.376749074072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45970.376749074072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45970.376749074072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45970.376749074072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45970.376749074072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45970.376749074072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45970.376749074072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45970.376749074072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45970.376749074072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45970.376749074072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45970.376749074072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45970.376749074072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45970.376749074072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45970.376749074072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45970.376749074072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45970.376749074072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45970.376749074072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45970.376749074072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45970.376749074072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45970.376749074072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45970.376749074072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45970.376749074072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45970.376749074072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45970.376749074072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45970.376749074072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45970.376749074072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45970.376749074072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45970.376749074072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45970.376749074072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45970.376749074072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45970.376749074072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45970.376749074072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45970.376749074072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45970.376749074072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45970.376749074072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45970.376749074072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45970.376749074072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45970.376749074072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45970.376749074072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45970.376749074072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45970.376749074072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45970.376749074072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45970.376749074072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45970.376749074072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45970.376749074072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45970.376749074072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45970.376749074072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45970.376749074072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45970.376749074072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45970.376749074072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45970.376749074072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45970.376749074072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45970.376749074072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45970.376749074072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45970.376749074072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45970.376749074072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45970.376749074072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45970.376749074072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45970.376749074072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45970.376749074072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45970.376749074072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45970.376749074072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45970.376749074072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45970.376749074072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45970.376749074072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45970.376749074072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45970.376749074072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45970.376749074072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45970.376749074072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45970.376749074072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45970.376749074072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45970.376749074072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45970.376749074072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45970.376749074072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45970.376749074072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45970.376749074072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45970.376749074072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45970.376749074072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45970.376749074072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45970.376749074072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45970.376749074072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45970.376749074072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45970.376749074072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45970.376749074072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45970.376749074072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45970.376749074072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45970.376749074072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45970.376749074072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45970.376749074072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45970.376749074072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45970.376749074072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45970.376749074072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45970.376749074072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45970.376749074072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45970.376749074072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45970.376749074072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45970.376749074072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45970.376749074072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45970.376749074072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45970.376749074072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45970.376749074072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45970.376749074072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45970.376749074072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45970.376749074072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45970.376749074072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45970.376749074072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45970.376749074072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45970.376749074072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45970.376749074072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45970.376749074072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45970.376749074072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45970.376749074072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45970.376749074072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45970.376749074072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45970.376749074072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45970.376749074072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45970.376749074072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45970.376749074072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45970.376749074072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45970.376749074072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45970.376749074072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45970.376749074072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45970.376749074072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45970.376749074072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45970.376749074072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45970.376749074072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45970.376749074072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45970.376749074072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45970.376749074072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45970.376749074072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45970.376749074072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45970.376749074072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45970.376749074072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45970.376749074072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45970.376749074072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45970.376749074072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45970.376749074072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45970.376749074072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45970.376749074072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45970.376749074072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45970.376749074072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45970.376749074072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45970.376749074072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45970.376749074072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45970.376749074072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45970.376749074072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45970.376749074072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45970.376749074072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45970.376749074072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45970.376749074072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45970.376749074072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45970.376749074072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45970.376749074072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45970.376749074072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45970.376749074072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45970.376749074072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45970.376749074072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45970.376749074072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45970.376749074072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45970.376749074072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45970.376749074072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45970.376749074072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45970.376749074072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45970.376749074072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45970.376749074072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45970.376749074072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45970.376749074072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45970.376749074072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45970.376749074072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45970.376749074072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45970.376749074072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45970.376749074072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45970.376749074072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45970.376749074072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45970.376749074072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45970.376749074072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45970.376749074072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45970.376749074072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45970.376749074072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45970.376749074072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45970.376749074072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45970.376749074072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45970.376749074072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45970.376749074072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45970.376749074072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45970.376749074072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45970.376749074072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45970.376749074072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45970.376749074072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45970.376749074072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45970.376749074072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45970.376749074072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45970.376749074072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45970.376749074072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45970.376749074072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45970.376749074072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45970.376749074072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45970.376749074072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45970.376749074072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45970.376749074072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45970.376749074072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45970.376749074072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45970.376749074072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45970.376749074072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45970.376749074072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45970.376749074072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45970.376749074072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45970.376749074072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45970.376749074072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45970.376749074072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45970.376749074072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45970.376749074072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45970.376749074072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45970.376749074072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45970.376749074072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45970.376749074072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45970.376749074072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45970.376749074072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45970.376749074072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45970.376749074072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45970.376749074072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45970.376749074072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45970.376749074072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45970.376749074072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45970.376749074072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45970.376749074072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45970.376749074072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45970.376749074072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45970.376749074072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45970.376749074072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45970.376749074072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45970.376749074072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45970.376749074072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45970.376749074072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45970.376749074072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45970.376749074072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45970.376749074072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45970.376749074072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45970.376749074072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45970.376749074072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45970.376749074072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45970.376749074072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45970.376749074072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45970.376749074072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45970.376749074072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45970.376749074072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45970.376749074072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45970.376749074072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45970.376749074072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45970.376749074072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45970.376749074072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45970.376749074072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45970.376749074072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45970.376749074072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45970.376749074072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45970.376749074072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45970.376749074072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45970.376749074072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45970.376749074072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45970.376749074072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45970.376749074072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45970.376749074072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45970.376749074072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45970.376749074072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45970.376749074072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45970.376749074072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45970.376749074072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45970.376749074072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45970.376749074072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45970.376749074072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45970.376749074072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45970.376749074072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45970.376749074072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45970.376749074072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45970.376749074072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45970.376749074072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45970.376749074072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45970.376749074072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45970.376749074072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45970.376749074072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45970.376749074072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45970.376749074072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45970.376749074072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45970.376749074072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45970.376749074072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45970.376749074072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45970.376749074072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45970.376749074072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45970.376749074072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45970.376749074072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45970.376749074072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45970.376749074072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45970.376749074072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45970.376749074072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45970.376749074072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45970.376749074072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45970.376749074072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45970.376749074072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45970.376749074072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45970.376749074072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45970.376749074072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45970.376749074072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45970.376749074072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45970.376749074072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45970.376749074072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45970.376749074072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45970.376749074072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45970.376749074072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45970.376749074072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45970.376749074072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45970.376749074072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45970.376749074072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45970.376749074072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45970.376749074072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45970.376749074072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45970.376749074072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45970.376749074072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45970.376749074072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45970.376749074072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45970.376749074072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45970.376749074072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45970.376749074072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45970.376749074072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45970.376749074072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45970.376749074072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45970.376749074072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45970.376749074072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45970.376749074072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45970.376749074072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45970.376749074072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45970.376749074072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45970.376749074072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45970.376749074072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45970.376749074072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45970.376749074072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45970.376749074072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45970.376749074072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45970.376749074072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45970.376749074072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45970.376749074072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45970.376749074072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45970.376749074072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45970.376749074072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45970.376749074072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45970.376749074072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45970.376749074072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45970.376749074072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45970.376749074072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45970.376749074072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45970.376749074072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45970.376749074072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45970.376749074072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45970.376749074072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45970.376749074072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45970.376749074072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45970.376749074072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45970.376749074072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45970.376749074072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45970.376749074072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45970.376749074072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45970.376749074072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45970.376749074072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45970.376749074072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45970.376749074072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45970.376749074072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45970.376749074072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45970.376749074072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45970.376749074072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45970.376749074072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45970.376749074072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45970.376749074072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45970.376749074072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45970.376749074072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45970.376749074072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45970.376749074072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45970.376749074072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45970.376749074072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45970.376749074072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45970.376749074072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45970.376749074072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45970.376749074072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45970.376749074072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45970.376749074072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45970.376749074072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45970.376749074072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45970.376749074072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45970.376749074072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45970.376749074072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45970.376749074072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45970.376749074072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45970.376749074072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45970.376749074072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45970.376749074072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45970.376749074072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45970.376749074072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45970.376749074072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45970.376749074072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45970.376749074072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45970.376749074072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45970.376749074072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45970.376749074072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45970.376749074072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45970.376749074072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45970.376749074072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45970.376749074072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45970.376749074072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45970.376749074072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45970.376749074072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45970.376749074072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45970.376749074072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45970.376749074072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45970.376749074072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45970.376749074072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45970.376749074072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45970.376749074072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45970.376749074072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45970.376749074072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45970.376749074072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45970.376749074072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45970.376749074072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45970.376749074072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45970.376749074072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45970.376749074072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45970.376749074072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45970.376749074072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45970.376749074072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45970.376749074072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45970.376749074072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45970.376749074072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45970.376749074072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45970.376749074072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45970.376749074072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45970.376749074072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45970.376749074072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45970.376749074072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45970.376749074072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45970.376749074072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45970.376749074072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45970.376749074072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45970.376749074072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45970.376749074072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45970.376749074072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45970.376749074072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45970.376749074072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45970.376749074072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45970.376749074072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45970.376749074072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45970.376749074072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45970.376749074072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45970.376749074072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45970.376749074072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45970.376749074072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45970.376749074072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45970.376749074072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45970.376749074072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45970.376749074072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45970.376749074072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45970.376749074072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45970.376749074072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45970.376749074072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45970.376749074072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45970.376749074072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45970.376749074072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45970.376749074072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45970.376749074072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45970.376749074072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45970.376749074072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45970.376749074072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45970.376749074072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45970.376749074072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45970.376749074072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45970.376749074072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45970.376749074072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45970.376749074072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45970.376749074072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45970.376749074072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45970.376749074072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45970.376749074072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45970.376749074072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45970.376749074072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45970.376749074072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45970.376749074072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45970.376749074072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45970.376749074072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45970.376749074072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45970.376749074072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45970.376749074072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45970.376749074072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45970.376749074072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45970.376749074072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45970.376749074072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45970.376749074072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45970.376749074072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45970.376749074072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45970.376749074072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45970.376749074072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45970.376749074072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45970.376749074072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45970.376749074072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45970.376749074072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45970.376749074072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45970.376749074072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45970.376749074072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45970.376749074072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45970.376749074072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45970.376749074072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45970.376749074072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45970.376749074072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45970.376749074072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45970.376749074072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45970.376749074072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45970.376749074072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45970.376749074072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45970.376749074072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45970.376749074072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45970.376749074072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45970.376749074072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45970.376749074072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45970.376749074072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45970.376749074072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45970.376749074072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45970.376749074072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45970.376749074072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45970.376749074072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45970.376749074072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45970.376749074072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45970.376749074072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45970.376749074072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45970.376749074072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45970.376749074072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45970.376749074072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45970.376749074072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45970.376749074072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45970.376749074072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45970.376749074072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45970.376749074072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45970.376749074072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45970.376749074072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45970.376749074072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45970.376749074072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45970.376749074072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45970.376749074072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45970.376749074072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45970.376749074072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45970.376749074072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45970.376749074072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45970.376749074072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45970.376749074072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45970.376749074072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45970.376749074072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45970.376749074072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45970.376749074072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45970.376749074072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45970.376749074072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45970.376749074072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45970.376749074072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45970.376749074072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45970.376749074072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45970.376749074072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45970.376749074072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45970.376749074072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45970.376749074072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45970.376749074072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45970.376749074072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45970.376749074072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45970.376749074072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45970.376749074072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45970.376749074072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45970.376749074072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45970.376749074072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45970.376749074072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45970.376749074072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45970.376749074072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45970.376749074072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45970.376749074072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45970.376749074072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45970.376749074072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45970.376749074072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45970.376749074072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45970.376749074072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45970.376749074072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45970.376749074072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45970.376749074072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45970.376749074072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45970.376749074072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45970.376749074072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45970.376749074072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45970.376749074072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45970.376749074072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45970.376749074072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45970.376749074072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45970.376749074072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45970.376749074072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45970.376749074072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45970.376749074072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45970.376749074072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45970.376749074072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45970.376749074072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45970.376749074072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45970.376749074072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45970.376749074072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45970.376749074072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45970.376749074072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45970.376749074072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45970.376749074072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45970.376749074072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45970.376749074072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45970.376749074072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45970.376749074072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45970.376749074072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45970.376749074072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45970.376749074072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45970.376749074072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45970.376749074072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45970.376749074072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45970.376749074072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45970.376749074072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45970.376749074072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45970.376749074072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45970.376749074072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45970.376749074072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45970.376749074072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45970.376749074072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45970.376749074072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45970.376749074072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45970.376749074072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45970.376749074072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45970.376749074072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45970.376749074072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45970.376749074072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45970.376749074072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45970.376749074072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45970.376749074072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45970.376749074072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45970.376749074072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45970.376749074072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45970.376749074072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45970.376749074072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45970.376749074072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45970.376749074072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45970.376749074072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45970.376749074072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45970.376749074072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45970.376749074072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45970.376749074072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45970.376749074072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45970.376749074072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45970.376749074072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45970.376749074072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45970.376749074072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45970.376749074072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45970.376749074072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45970.376749074072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45970.376749074072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45970.376749074072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45970.376749074072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45970.376749074072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45970.376749074072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45970.376749074072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45970.376749074072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45970.376749074072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45970.376749074072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45970.376749074072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45970.376749074072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45970.376749074072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45970.376749074072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45970.376749074072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45970.376749074072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45970.376749074072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45970.376749074072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45970.376749074072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45970.376749074072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45970.376749074072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45970.376749074072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45970.376749074072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45970.376749074072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45970.376749074072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45970.376749074072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45970.376749074072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45970.376749074072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45970.376749074072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45970.376749074072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45970.376749074072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45970.376749074072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45970.376749074072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45970.376749074072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45970.376749074072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45970.376749074072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45970.376749074072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45970.376749074072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45970.376749074072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45970.376749074072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45970.376749074072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45970.376749074072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45970.376749074072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45970.376749074072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45970.376749074072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45970.376749074072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45970.376749074072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45970.376749074072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45970.376749074072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45970.376749074072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45970.376749074072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45970.376749074072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45970.376749074072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45970.376749074072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45970.376749074072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45970.376749074072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45970.376749074072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45970.376749074072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45970.376749074072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45970.376749074072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45970.376749074072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45970.376749074072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45970.376749074072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45970.376749074072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45970.376749074072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45970.376749074072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45970.376749074072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45970.376749074072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45970.376749074072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45970.376749074072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45970.376749074072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45970.376749074072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45970.376749074072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45970.376749074072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45970.376749074072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45970.376749074072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45970.376749074072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45970.376749074072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45970.376749074072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45970.376749074072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45970.376749074072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45970.376749074072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45970.376749074072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45970.376749074072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45970.376749074072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45970.376749074072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45970.376749074072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45970.376749074072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45970.376749074072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45970.376749074072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45970.376749074072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45970.376749074072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45970.376749074072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45970.376749074072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45970.376749074072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45970.376749074072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45970.376749074072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45970.376749074072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45970.376749074072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45970.376749074072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45970.376749074072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45970.376749074072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45970.376749074072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45970.376749074072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45970.376749074072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45970.376749074072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45970.376749074072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45970.376749074072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45970.376749074072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45970.376749074072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45970.376749074072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45970.376749074072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45970.376749074072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45970.376749074072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45970.376749074072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45970.376749074072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45970.376749074072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45970.376749074072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45970.376749074072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45970.376749074072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45970.376749074072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45970.376749074072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45970.376749074072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45970.376749074072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45970.376749074072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45970.376749074072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45970.376749074072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45970.376749074072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45970.376749074072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45970.376749074072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45970.376749074072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45970.376749074072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45970.376749074072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45970.376749074072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45970.376749074072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45970.376749074072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45970.376749074072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45970.376749074072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45970.376749074072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45970.376749074072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45970.376749074072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45970.376749074072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45970.376749074072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45970.376749074072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45970.376749074072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45970.376749074072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45970.376749074072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45970.376749074072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45970.376749074072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45970.376749074072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45970.376749074072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45970.376749074072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45970.376749074072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45970.376749074072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45970.376749074072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45970.376749074072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45970.376749074072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45970.376749074072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45970.376749074072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45970.376749074072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45970.376749074072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45970.376749074072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45970.376749074072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45970.376749074072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45970.376749074072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45970.376749074072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45970.376749074072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45970.376749074072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45970.376749074072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45970.376749074072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45970.376749074072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45970.376749074072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45970.376749074072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45970.376749074072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45970.376749074072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45970.376749074072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45970.376749074072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45970.376749074072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45970.376749074072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45970.376749074072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45970.376749074072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45970.376749074072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45970.376749074072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45970.376749074072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45970.376749074072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45970.376749074072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45970.376749074072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45970.376749074072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45970.376749074072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45970.376749074072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45970.376749074072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45970.376749074072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45970.376749074072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45970.376749074072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45970.376749074072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45970.376749074072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45970.376749074072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45970.376749074072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45970.376749074072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45970.376749074072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45970.376749074072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45970.376749074072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45970.376749074072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45970.376749074072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45970.376749074072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45970.376749074072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45970.376749074072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45970.376749074072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45970.376749074072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45970.376749074072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45970.376749074072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45970.376749074072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45970.376749074072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45970.376749074072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45970.376749074072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45970.376749074072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45970.376749074072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45970.376749074072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45970.376749074072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45970.376749074072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45970.376749074072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45970.376749074072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45970.376749074072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45970.376749074072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45970.376749074072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45970.376749074072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45970.376749074072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45970.376749074072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45970.376749074072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45970.376749074072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45970.376749074072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45970.376749074072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45970.376749074072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45970.376749074072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45970.376749074072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45970.376749074072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45970.376749074072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45970.376749074072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45970.376749074072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45970.376749074072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45970.376749074072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45970.376749074072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45970.376749074072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45970.376749074072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45970.376749074072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45970.376749074072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45970.376749074072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45970.376749074072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45970.376749074072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45970.376749074072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45970.376749074072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45970.376749074072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45970.376749074072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45970.376749074072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45970.376749074072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45970.376749074072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45970.376749074072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45970.376749074072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45970.376749074072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45970.376749074072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45970.376749074072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45970.376749074072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45970.376749074072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45970.376749074072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45970.376749074072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45970.376749074072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45970.376749074072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45970.376749074072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45970.376749074072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45970.376749074072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45970.376749074072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45970.376749074072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45970.376749074072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45970.376749074072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45970.376749074072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45970.376749074072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45970.376749074072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45970.376749074072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45970.376749074072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45970.376749074072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45970.376749074072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45970.376749074072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45970.376749074072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45970.376749074072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45970.376749074072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45970.376749074072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45970.376749074072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45970.376749074072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45970.376749074072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45970.376749074072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45970.376749074072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45970.376749074072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45970.376749074072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45970.376749074072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45970.376749074072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45970.376749074072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45970.376749074072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45970.376749074072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45970.376749074072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45970.376749074072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45970.376749074072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45970.376749074072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45970.376749074072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45970.376749074072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45970.376749074072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45970.376749074072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45970.376749074072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45970.376749074072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45970.376749074072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45970.376749074072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45970.376749074072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45970.376749074072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45970.376749074072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45970.376749074072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45970.376749074072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45970.376749074072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45970.376749074072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45970.376749074072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45970.376749074072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45970.376749074072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45970.376749074072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45970.376749074072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45970.376749074072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45970.376749074072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45970.376749074072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45970.376749074072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45970.376749074072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45970.376749074072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45970.376749074072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45970.376749074072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45970.376749074072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45970.376749074072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45970.376749074072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45970.376749074072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45970.376749074072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45970.376749074072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45970.376749074072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45970.376749074072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45970.376749074072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45970.376749074072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45970.376749074072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45970.376749074072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45970.376749074072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45970.376749074072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45970.376749074072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45970.376749074072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45970.376749074072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45970.376749074072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45970.376749074072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45970.376749074072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45970.376749074072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45970.376749074072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45970.376749074072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45970.376749074072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45970.376749074072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45970.376749074072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45970.376749074072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45970.376749074072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45970.376749074072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45970.376749074072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45970.376749074072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45970.376749074072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45970.376749074072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45970.376749074072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45970.376749074072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45970.376749074072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45970.376749074072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45970.376749074072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45970.376749074072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45970.376749074072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45970.376749074072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45970.376749074072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45970.376749074072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45970.376749074072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45970.376749074072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45970.376749074072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45970.376749074072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45970.376749074072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45970.376749074072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45970.376749074072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45970.376749074072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45970.376749074072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45970.376749074072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45970.376749074072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45970.376749074072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45970.376749074072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45970.376749074072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45970.376749074072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45970.376749074072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45970.376749074072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45970.376749074072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45970.376749074072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45970.376749074072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45970.376749074072</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B13" sqref="B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G9" ca="1" si="0">IFERROR(NOW()-F2,"")</f>
        <v>266.89603113425255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34334</v>
      </c>
      <c r="E3" s="95" t="s">
        <v>39021</v>
      </c>
      <c r="F3" s="96">
        <v>45970.391041666669</v>
      </c>
      <c r="G3" s="136">
        <f t="shared" ca="1" si="0"/>
        <v>-1.4292939820734318E-2</v>
      </c>
      <c r="H3" s="96">
        <v>45970.38548611111</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0"/>
        <v>45970.376748726849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45970.376748726849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45970.376748726849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45970.376748726849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45970.376748726849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45970.376748726849</v>
      </c>
      <c r="H9" s="96"/>
      <c r="I9"/>
      <c r="J9" s="135" t="str">
        <f>IFERROR(VLOOKUP(D9,DB!A:G,7,0),"")</f>
        <v/>
      </c>
      <c r="K9" s="98"/>
      <c r="L9" s="92" t="str">
        <f>IFERROR(VLOOKUP(D9,DB!A:I,9,0),"")</f>
        <v/>
      </c>
    </row>
    <row r="10" spans="1:16" ht="15" customHeight="1">
      <c r="A10" s="135"/>
      <c r="B10" s="135" t="str">
        <f>IFERROR(VLOOKUP(D10,DB!A:K,11,0),"")</f>
        <v/>
      </c>
      <c r="C10" s="94"/>
      <c r="D10" s="92"/>
      <c r="E10" s="95"/>
      <c r="F10" s="96"/>
      <c r="G10" s="136">
        <f t="shared" ref="G10:G41" ca="1" si="1">IFERROR(NOW()-F10,"")</f>
        <v>45970.376748726849</v>
      </c>
      <c r="H10" s="96"/>
      <c r="I10" s="135" t="str">
        <f>IFERROR(VLOOKUP(D10,DB!A:F,6,0),"")</f>
        <v/>
      </c>
      <c r="J10" s="135" t="str">
        <f>IFERROR(VLOOKUP(D10,DB!A:G,7,0),"")</f>
        <v/>
      </c>
      <c r="K10" s="98"/>
      <c r="L10" s="92" t="str">
        <f>IFERROR(VLOOKUP(D10,DB!A:I,9,0),"")</f>
        <v/>
      </c>
    </row>
    <row r="11" spans="1:16" ht="15" customHeight="1">
      <c r="A11" s="135"/>
      <c r="B11" s="135"/>
      <c r="C11" s="94"/>
      <c r="D11" s="92"/>
      <c r="E11" s="95"/>
      <c r="F11" s="96"/>
      <c r="G11" s="136">
        <f ca="1">IFERROR(NOW()-F11,"")</f>
        <v>45970.376748726849</v>
      </c>
      <c r="H11" s="96"/>
      <c r="I11" s="135"/>
      <c r="J11" s="135"/>
      <c r="K11" s="98"/>
      <c r="L11" s="92"/>
    </row>
    <row r="12" spans="1:16" ht="15" customHeight="1">
      <c r="A12" s="135"/>
      <c r="B12" s="135"/>
      <c r="C12" s="94"/>
      <c r="D12" s="92"/>
      <c r="E12" s="95"/>
      <c r="F12" s="96"/>
      <c r="G12" s="136">
        <f ca="1">IFERROR(NOW()-F12,"")</f>
        <v>45970.376748726849</v>
      </c>
      <c r="H12" s="96"/>
      <c r="I12" s="135"/>
      <c r="J12" s="135"/>
      <c r="K12" s="98"/>
      <c r="L12" s="92"/>
    </row>
    <row r="13" spans="1:16" ht="15" customHeight="1">
      <c r="A13" s="135"/>
      <c r="B13" s="135" t="str">
        <f>IFERROR(VLOOKUP(D13,DB!A:K,11,0),"")</f>
        <v/>
      </c>
      <c r="C13" s="94"/>
      <c r="D13" s="92"/>
      <c r="E13" s="95"/>
      <c r="F13" s="96"/>
      <c r="G13" s="136">
        <f t="shared" ca="1" si="1"/>
        <v>45970.376748726849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45970.376748726849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45970.376748726849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45970.376748726849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45970.376748726849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45970.376748726849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45970.376748726849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45970.376748726849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45970.376748726849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45970.376748726849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45970.376748726849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45970.376748726849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45970.376748726849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45970.376748726849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45970.376748726849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45970.376748726849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45970.376748726849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45970.376748726849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45970.376748726849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45970.376748726849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45970.376748726849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45970.376748726849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45970.376748726849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45970.376748726849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45970.376748726849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45970.376748726849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45970.376748726849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45970.376748726849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45970.376748726849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ref="G42:G73" ca="1" si="2">IFERROR(NOW()-F42,"")</f>
        <v>45970.376748726849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45970.376748726849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45970.376748726849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45970.376748726849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45970.376748726849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45970.376748726849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45970.376748726849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45970.376748726849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45970.376748726849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45970.376748726849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45970.376748726849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45970.376748726849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45970.376748726849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45970.376748726849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45970.376748726849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45970.376748726849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45970.376748726849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45970.376748726849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45970.376748726849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45970.376748726849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45970.376748726849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45970.376748726849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45970.376748726849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45970.376748726849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45970.376748726849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45970.376748726849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45970.376748726849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45970.376748726849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45970.376748726849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45970.376748726849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45970.376748726849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45970.376748726849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ref="G74:G105" ca="1" si="3">IFERROR(NOW()-F74,"")</f>
        <v>45970.376748726849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45970.376748726849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45970.376748726849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3"/>
        <v>45970.376748726849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3"/>
        <v>45970.376748726849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3"/>
        <v>45970.376748726849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45970.376748726849</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5"/>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78.544688541660435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44.187871412032109</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4" ca="1" si="1">IFERROR(NOW()-F4,"")</f>
        <v>21.715637615736341</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45970.376748726849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45970.376748726849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45970.376748726849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45970.376748726849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45970.376748726849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45970.376748726849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45970.376748726849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45970.376748726849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45970.376748726849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45970.376748726849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45970.376748726849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45970.376748726849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45970.376748726849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45970.376748726849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45970.376748726849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45970.376748726849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45970.376748726849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45970.376748726849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45970.376748726849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45970.376748726849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45970.376748726849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45970.376748726849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45970.376748726849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45970.376748726849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45970.376748726849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45970.376748726849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45970.376748726849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45970.376748726849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45970.376748726849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45970.376748726849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45970.376748726849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45970.376748726849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45970.376748726849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45970.376748726849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45970.376748726849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45970.376748726849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45970.376748726849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45970.376748726849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45970.376748726849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45970.376748726849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45970.376748726849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45970.376748726849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45970.376748726849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45970.376748726849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45970.376748726849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45970.376748726849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45970.376748726849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45970.376748726849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45970.376748726849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ref="G55:G118" ca="1" si="2">IFERROR(NOW()-F55,"")</f>
        <v>45970.376748726849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45970.376748726849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45970.376748726849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45970.376748726849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45970.376748726849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45970.376748726849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45970.376748726849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45970.376748726849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45970.376748726849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45970.376748726849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45970.376748726849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45970.376748726849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45970.376748726849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45970.376748726849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45970.376748726849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45970.376748726849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45970.376748726849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45970.376748726849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45970.376748726849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45970.376748726849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45970.376748726849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45970.376748726849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45970.376748726849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45970.376748726849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45970.376748726849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45970.376748726849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45970.376748726849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45970.376748726849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45970.376748726849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45970.376748726849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45970.376748726849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45970.376748726849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45970.376748726849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45970.376748726849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45970.376748726849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45970.376748726849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45970.376748726849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45970.376748726849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45970.376748726849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45970.376748726849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45970.376748726849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45970.376748726849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45970.376748726849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45970.376748726849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45970.376748726849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45970.376748726849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45970.376748726849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45970.376748726849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45970.376748726849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45970.376748726849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45970.376748726849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45970.376748726849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45970.376748726849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45970.376748726849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45970.376748726849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45970.376748726849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45970.376748726849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45970.376748726849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45970.376748726849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45970.376748726849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45970.376748726849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45970.376748726849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45970.376748726849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45970.376748726849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3">IFERROR(NOW()-F119,"")</f>
        <v>45970.376748726849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45970.376748726849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45970.376748726849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45970.376748726849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45970.376748726849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45970.376748726849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45970.376748726849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45970.376748726849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45970.376748726849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45970.376748726849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45970.376748726849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45970.376748726849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45970.376748726849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45970.376748726849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45970.376748726849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45970.376748726849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45970.376748726849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45970.376748726849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45970.376748726849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45970.376748726849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45970.376748726849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45970.376748726849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45970.376748726849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45970.376748726849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45970.376748726849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45970.376748726849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45970.376748726849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45970.376748726849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45970.376748726849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45970.376748726849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45970.376748726849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45970.376748726849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45970.376748726849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45970.376748726849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45970.376748726849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45970.376748726849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45970.376748726849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45970.376748726849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45970.376748726849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45970.376748726849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45970.376748726849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45970.376748726849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45970.376748726849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45970.376748726849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45970.376748726849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45970.376748726849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45970.376748726849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45970.376748726849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45970.376748726849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45970.376748726849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45970.376748726849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45970.376748726849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45970.376748726849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45970.376748726849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45970.376748726849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45970.376748726849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45970.376748726849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45970.376748726849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45970.376748726849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45970.376748726849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45970.376748726849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45970.376748726849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45970.376748726849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45970.376748726849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4">IFERROR(NOW()-F183,"")</f>
        <v>45970.376748726849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45970.376748726849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45970.376748726849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45970.376748726849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45970.376748726849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45970.376748726849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45970.376748726849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45970.376748726849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45970.376748726849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45970.376748726849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45970.376748726849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45970.376748726849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45970.376748726849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45970.376748726849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45970.376748726849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45970.376748726849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45970.376748726849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45970.376748726849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45970.376748726849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45970.376748726849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45970.376748726849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45970.376748726849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45970.376748726849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45970.376748726849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45970.376748726849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45970.376748726849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45970.376748726849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45970.376748726849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45970.376748726849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45970.376748726849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45970.376748726849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45970.376748726849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45970.376748726849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45970.376748726849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45970.376748726849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45970.376748726849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45970.376748726849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45970.376748726849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45970.376748726849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45970.376748726849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45970.376748726849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45970.376748726849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45970.376748726849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45970.376748726849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45970.376748726849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45970.376748726849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45970.376748726849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45970.376748726849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45970.376748726849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45970.376748726849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45970.376748726849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45970.376748726849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45970.376748726849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45970.376748726849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45970.376748726849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45970.376748726849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45970.376748726849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45970.376748726849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45970.376748726849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45970.376748726849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45970.376748726849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45970.376748726849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45970.376748726849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45970.376748726849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ref="G247:G310" ca="1" si="5">IFERROR(NOW()-F247,"")</f>
        <v>45970.376748726849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45970.376748726849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45970.376748726849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45970.376748726849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45970.376748726849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45970.376748726849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45970.376748726849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45970.376748726849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45970.376748726849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45970.376748726849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45970.376748726849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45970.376748726849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45970.376748726849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45970.376748726849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45970.376748726849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45970.376748726849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45970.376748726849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45970.376748726849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45970.376748726849</v>
      </c>
      <c r="H265" s="124"/>
      <c r="I265" s="124" t="str">
        <f>IFERROR(VLOOKUP(D265,DB!A:F,6,0),"")</f>
        <v/>
      </c>
      <c r="J265" s="124" t="str">
        <f>IFERROR(VLOOKUP(D265,DB!A:G,7,0),"")</f>
        <v/>
      </c>
      <c r="K265" s="124"/>
      <c r="L265" s="124" t="str">
        <f>IFERROR(VLOOKUP(D265,DB!A:I,9,0),"")</f>
        <v/>
      </c>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sheetData>
  <dataValidations count="2">
    <dataValidation allowBlank="1" showInputMessage="1" showErrorMessage="1" sqref="E1" xr:uid="{920C6338-E771-4DAE-8C89-92A9093EA4DE}"/>
    <dataValidation type="list" allowBlank="1" showInputMessage="1" showErrorMessage="1" sqref="E2:E2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45970.376748726849</v>
      </c>
      <c r="H2" s="144"/>
      <c r="I2" s="142" t="str">
        <f>IFERROR(VLOOKUP(D2,DB!A:F,6,0),"")</f>
        <v/>
      </c>
      <c r="J2" s="142" t="str">
        <f>IFERROR(VLOOKUP(D2,DB!A:G,7,0),"")</f>
        <v/>
      </c>
      <c r="K2" s="146"/>
      <c r="L2" s="147" t="str">
        <f>IFERROR(VLOOKUP(D2,DB!A:I,9,0),"")</f>
        <v/>
      </c>
    </row>
    <row r="3" spans="1:16382" ht="31.5" customHeight="1">
      <c r="A3" s="141"/>
      <c r="B3" s="142" t="str">
        <f>IFERROR(VLOOKUP(D3,DB!A:K,11,0),"")</f>
        <v/>
      </c>
      <c r="C3" s="143"/>
      <c r="D3" s="145"/>
      <c r="E3" s="124"/>
      <c r="F3" s="144"/>
      <c r="G3" s="105">
        <f t="shared" ca="1" si="0"/>
        <v>45970.376748726849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45970.376748726849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45970.376748726849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45970.376748726849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45970.376748726849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45970.376748726849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45970.376748726849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45970.376748726849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45970.376748726849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45970.376748726849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45970.376748726849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45970.376748726849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45970.376748726849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45970.376748726849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45970.376748726849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45970.376748726849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45970.376748726849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45970.376748726849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45970.376748726849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45970.376748726849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45970.376748726849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45970.376748726849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45970.376748726849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45970.376748726849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45970.376748726849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45970.376748726849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45970.376748726849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45970.376748726849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45970.376748726849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45970.376748726849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45970.376748726849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45970.376748726849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45970.376748726849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45970.376748726849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45970.376748726849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45970.376748726849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45970.376748726849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45970.376748726849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45970.376748726849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45970.376748726849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45970.376748726849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45970.376748726849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45970.376748726849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45970.376748726849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45970.376748726849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45970.376748726849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45970.376748726849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45970.376748726849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45970.376748726849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45970.376748726849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45970.376748726849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45970.376748726849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45970.376748726849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45970.376748726849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45970.376748726849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45970.376748726849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45970.376748726849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45970.376748726849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45970.376748726849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45970.376748726849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45970.376748726849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45970.376748726849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45970.376748726849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45970.376748726849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45970.376748726849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45970.376748726849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45970.376748726849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45970.376748726849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45970.376748726849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45970.376748726849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45970.376748726849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45970.376748726849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45970.376748726849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45970.376748726849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45970.376748726849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45970.376748726849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45970.376748726849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45970.376748726849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45970.376748726849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45970.376748726849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45970.376748726849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45970.376748726849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45970.376748726849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45970.376748726849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45970.376748726849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45970.376748726849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45970.376748726849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45970.376748726849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45970.376748726849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45970.376748726849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45970.376748726849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45970.376748726849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45970.376748726849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45970.376748726849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45970.376748726849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45970.376748726849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45970.376748726849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45970.376748726849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45970.376748726849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45970.376748726849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45970.376748726849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45970.376748726849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45970.376748726849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45970.376748726849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45970.376748726849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45970.376748726849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45970.376748726849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45970.376748726849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45970.376748726849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45970.376748726849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45970.376748726849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45970.376748726849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45970.376748726849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45970.376748726849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45970.376748726849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45970.376748726849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45970.376748726849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45970.376748726849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45970.376748726849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45970.376748726849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45970.376748726849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45970.376748726849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45970.376748726849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45970.376748726849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45970.376748726849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45970.376748726849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45970.376748726849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45970.376748726849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45970.376748726849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45970.376748726849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45970.376748726849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45970.376748726849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45970.376748726849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45970.376748726849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45970.376748726849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45970.376748726849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45970.376748726849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45970.376748726849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45970.376748726849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45970.376748726849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45970.376748726849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45970.376748726849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45970.376748726849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45970.376748726849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45970.376748726849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45970.376748726849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45970.376748726849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45970.376748726849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45970.376748726849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45970.376748726849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45970.376748726849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45970.376748726849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45970.376748726849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45970.376748726849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45970.376748726849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45970.376748726849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45970.376748726849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45970.376748726849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45970.376748726849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45970.376748726849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45970.376748726849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45970.376748726849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45970.376748726849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45970.376748726849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45970.376748726849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45970.376748726849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45970.376748726849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45970.376748726849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45970.376748726849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45970.376748726849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45970.376748726849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45970.376748726849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45970.376748726849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45970.376748726849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45970.376748726849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45970.376748726849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45970.376748726849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45970.376748726849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45970.376748726849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45970.376748726849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45970.376748726849</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2025-11-09T07:04:29Z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