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205" documentId="120_S{2AC9BD13-BADA-5192-A53E-5A8FF88502F6}" xr6:coauthVersionLast="47" xr6:coauthVersionMax="47" xr10:uidLastSave="{84FE47CC-2A7D-4B2F-9CEA-9EAA58DA5512}"/>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6" i="4" l="1"/>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15" i="1"/>
  <c r="G15" i="1"/>
  <c r="I15" i="1"/>
  <c r="J15" i="1"/>
  <c r="L15" i="1"/>
  <c r="B16" i="1"/>
  <c r="G16" i="1"/>
  <c r="I16" i="1"/>
  <c r="J16" i="1"/>
  <c r="L16" i="1"/>
  <c r="B17" i="1"/>
  <c r="G17" i="1"/>
  <c r="I17" i="1"/>
  <c r="J17" i="1"/>
  <c r="L1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J3" i="1"/>
  <c r="J4" i="1"/>
  <c r="J5" i="1"/>
  <c r="J6" i="1"/>
  <c r="J7" i="1"/>
  <c r="J8" i="1"/>
  <c r="J9" i="1"/>
  <c r="J10" i="1"/>
  <c r="J11" i="1"/>
  <c r="J12" i="1"/>
  <c r="J13" i="1"/>
  <c r="J14" i="1"/>
  <c r="I3" i="1"/>
  <c r="I4" i="1"/>
  <c r="I5" i="1"/>
  <c r="I6" i="1"/>
  <c r="I7" i="1"/>
  <c r="I8" i="1"/>
  <c r="I9" i="1"/>
  <c r="I10" i="1"/>
  <c r="I11" i="1"/>
  <c r="I12" i="1"/>
  <c r="I13" i="1"/>
  <c r="I14" i="1"/>
  <c r="G3" i="1"/>
  <c r="G4" i="1"/>
  <c r="G5" i="1"/>
  <c r="G6" i="1"/>
  <c r="G7" i="1"/>
  <c r="G8" i="1"/>
  <c r="G9" i="1"/>
  <c r="G10" i="1"/>
  <c r="G11" i="1"/>
  <c r="G12" i="1"/>
  <c r="G13" i="1"/>
  <c r="G14" i="1"/>
  <c r="B3" i="1"/>
  <c r="B4" i="1"/>
  <c r="B5" i="1"/>
  <c r="B6" i="1"/>
  <c r="B7" i="1"/>
  <c r="B8" i="1"/>
  <c r="B9" i="1"/>
  <c r="B10" i="1"/>
  <c r="B11" i="1"/>
  <c r="B12" i="1"/>
  <c r="B13" i="1"/>
  <c r="B14"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alcChain>
</file>

<file path=xl/sharedStrings.xml><?xml version="1.0" encoding="utf-8"?>
<sst xmlns="http://schemas.openxmlformats.org/spreadsheetml/2006/main" count="180289" uniqueCount="39127">
  <si>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</si>
  <si>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</si>
  <si>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</si>
  <si>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</si>
  <si>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</si>
  <si>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</si>
  <si>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</si>
  <si>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</si>
  <si>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</si>
  <si>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</si>
  <si>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</si>
  <si>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</si>
  <si>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</si>
  <si>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</si>
  <si>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</si>
  <si>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</si>
  <si>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</si>
  <si>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</si>
  <si>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</si>
  <si>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</si>
  <si>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</si>
  <si>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</si>
  <si>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</si>
  <si>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</si>
  <si>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</si>
  <si>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</si>
  <si>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</si>
  <si>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</si>
  <si>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</si>
  <si>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</si>
  <si>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</si>
  <si>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</si>
  <si>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</si>
  <si>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</si>
  <si>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</si>
  <si>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</si>
  <si>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</si>
  <si>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</si>
  <si>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</si>
  <si>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</si>
  <si>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</si>
  <si>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</si>
  <si>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</si>
  <si>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</si>
  <si>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</si>
  <si>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</si>
  <si>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</si>
  <si>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</si>
  <si>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</si>
  <si>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</si>
  <si>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</si>
  <si>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</si>
  <si>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</si>
  <si>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</si>
  <si>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</si>
  <si>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</si>
  <si>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</si>
  <si>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</si>
  <si>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</si>
  <si>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</si>
  <si>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</si>
  <si>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</si>
  <si>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</si>
  <si>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</si>
  <si>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</si>
  <si>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</si>
  <si>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</si>
  <si>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</si>
  <si>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</si>
  <si>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</si>
  <si>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</si>
  <si>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</si>
  <si>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</si>
  <si>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</si>
  <si>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</si>
  <si>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</si>
  <si>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</si>
  <si>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</si>
  <si>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</si>
  <si>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</si>
  <si>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</si>
  <si>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</si>
  <si>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</si>
  <si>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</si>
  <si>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</si>
  <si>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</si>
  <si>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</si>
  <si>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</si>
  <si>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</si>
  <si>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</si>
  <si>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</si>
  <si>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</si>
  <si>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</si>
  <si>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</si>
  <si>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</si>
  <si>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</si>
  <si>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</si>
  <si>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</si>
  <si>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</si>
  <si>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</si>
  <si>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</si>
  <si>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</si>
  <si>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</si>
  <si>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</si>
  <si>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</si>
  <si>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</si>
  <si>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</si>
  <si>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</si>
  <si>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</si>
  <si>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</si>
  <si>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</si>
  <si>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</si>
  <si>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</si>
  <si>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</si>
  <si>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</si>
  <si>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</si>
  <si>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</si>
  <si>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</si>
  <si>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</si>
  <si>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</si>
  <si>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</si>
  <si>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</si>
  <si>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</si>
  <si>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</si>
  <si>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</si>
  <si>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</si>
  <si>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</si>
  <si>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</si>
  <si>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</si>
  <si>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</si>
  <si>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</si>
  <si>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</si>
  <si>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</si>
  <si>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</si>
  <si>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</si>
  <si>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</si>
  <si>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</si>
  <si>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</si>
  <si>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</si>
  <si>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</si>
  <si>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</si>
  <si>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</si>
  <si>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</si>
  <si>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</si>
  <si>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</si>
  <si>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</si>
  <si>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</si>
  <si>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</si>
  <si>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</si>
  <si>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</si>
  <si>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</si>
  <si>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</si>
  <si>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</si>
  <si>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</si>
  <si>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</si>
  <si>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</si>
  <si>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</si>
  <si>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</si>
  <si>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</si>
  <si>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</si>
  <si>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</si>
  <si>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</si>
  <si>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</si>
  <si>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</si>
  <si>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</si>
  <si>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</si>
  <si>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</si>
  <si>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</si>
  <si>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</si>
  <si>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</si>
  <si>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</si>
  <si>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</si>
  <si>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</si>
  <si>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</si>
  <si>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</si>
  <si>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</si>
  <si>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</si>
  <si>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</si>
  <si>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</si>
  <si>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</si>
  <si>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</si>
  <si>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</si>
  <si>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</si>
  <si>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</si>
  <si>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</si>
  <si>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</si>
  <si>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</si>
  <si>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</si>
  <si>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</si>
  <si>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</si>
  <si>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</si>
  <si>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</si>
  <si>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</si>
  <si>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</si>
  <si>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</si>
  <si>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</si>
  <si>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</si>
  <si>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</si>
  <si>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</si>
  <si>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</si>
  <si>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</si>
  <si>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</si>
  <si>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</si>
  <si>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</si>
  <si>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</si>
  <si>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</si>
  <si>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</si>
  <si>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</si>
  <si>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</si>
  <si>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</si>
  <si>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</si>
  <si>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</si>
  <si>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</si>
  <si>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</si>
  <si>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</si>
  <si>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</si>
  <si>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</si>
  <si>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</si>
  <si>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</si>
  <si>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</si>
  <si>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</si>
  <si>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</si>
  <si>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</si>
  <si>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</si>
  <si>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</si>
  <si>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</si>
  <si>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</si>
  <si>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</si>
  <si>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</si>
  <si>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</si>
  <si>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</si>
  <si>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</si>
  <si>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</si>
  <si>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</si>
  <si>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</si>
  <si>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</si>
  <si>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</si>
  <si>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</si>
  <si>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</si>
  <si>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</si>
  <si>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</si>
  <si>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</si>
  <si>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</si>
  <si>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</si>
  <si>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</si>
  <si>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</si>
  <si>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</si>
  <si>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</si>
  <si>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</si>
  <si>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</si>
  <si>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</si>
  <si>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</si>
  <si>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</si>
  <si>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</si>
  <si>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</si>
  <si>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</si>
  <si>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</si>
  <si>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</si>
  <si>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</si>
  <si>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</si>
  <si>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</si>
  <si>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</si>
  <si>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</si>
  <si>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</si>
  <si>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</si>
  <si>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</si>
  <si>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</si>
  <si>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</si>
  <si>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</si>
  <si>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</si>
  <si>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</si>
  <si>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</si>
  <si>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</si>
  <si>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</si>
  <si>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</si>
  <si>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</si>
  <si>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</si>
  <si>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</si>
  <si>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</si>
  <si>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</si>
  <si>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</si>
  <si>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</si>
  <si>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</si>
  <si>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</si>
  <si>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</si>
  <si>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</si>
  <si>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</si>
  <si>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</si>
  <si>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</si>
  <si>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</si>
  <si>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</si>
  <si>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</si>
  <si>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</si>
  <si>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</si>
  <si>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</si>
  <si>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</si>
  <si>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</si>
  <si>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</si>
  <si>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</si>
  <si>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</si>
  <si>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</si>
  <si>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</si>
  <si>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</si>
  <si>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</si>
  <si>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</si>
  <si>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</si>
  <si>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</si>
  <si>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</si>
  <si>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</si>
  <si>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</si>
  <si>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</si>
  <si>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</si>
  <si>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</si>
  <si>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</si>
  <si>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</si>
  <si>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</si>
  <si>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</si>
  <si>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</si>
  <si>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</si>
  <si>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</si>
  <si>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</si>
  <si>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</si>
  <si>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</si>
  <si>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</si>
  <si>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</si>
  <si>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</si>
  <si>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</si>
  <si>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</si>
  <si>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</si>
  <si>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</si>
  <si>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</si>
  <si>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</si>
  <si>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</si>
  <si>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</si>
  <si>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</si>
  <si>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</si>
  <si>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</si>
  <si>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</si>
  <si>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</si>
  <si>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</si>
  <si>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</si>
  <si>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</si>
  <si>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</si>
  <si>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</si>
  <si>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</si>
  <si>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</si>
  <si>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</si>
  <si>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</si>
  <si>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</si>
  <si>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</si>
  <si>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</si>
  <si>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</si>
  <si>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</si>
  <si>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</si>
  <si>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</si>
  <si>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</si>
  <si>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</si>
  <si>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</si>
  <si>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</si>
  <si>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</si>
  <si>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</si>
  <si>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</si>
  <si>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</si>
  <si>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</si>
  <si>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</si>
  <si>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</si>
  <si>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</si>
  <si>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</si>
  <si>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</si>
  <si>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</si>
  <si>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</si>
  <si>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</si>
  <si>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</si>
  <si>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</si>
  <si>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</si>
  <si>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</si>
  <si>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</si>
  <si>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</si>
  <si>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</si>
  <si>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</si>
  <si>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</si>
  <si>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</si>
  <si>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</si>
  <si>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</si>
  <si>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</si>
  <si>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</si>
  <si>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</si>
  <si>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</si>
  <si>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</si>
  <si>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</si>
  <si>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</si>
  <si>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</si>
  <si>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</si>
  <si>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</si>
  <si>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</si>
  <si>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</si>
  <si>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</si>
  <si>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</si>
  <si>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</si>
  <si>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</si>
  <si>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</si>
  <si>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</si>
  <si>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</si>
  <si>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</si>
  <si>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</si>
  <si>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</si>
  <si>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</si>
  <si>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</si>
  <si>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</si>
  <si>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</si>
  <si>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</si>
  <si>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</si>
  <si>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</si>
  <si>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</si>
  <si>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</si>
  <si>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</si>
  <si>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</si>
  <si>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</si>
  <si>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</si>
  <si>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</si>
  <si>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</si>
  <si>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</si>
  <si>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</si>
  <si>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</si>
  <si>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</si>
  <si>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</si>
  <si>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</si>
  <si>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</si>
  <si>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</si>
  <si>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</si>
  <si>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</si>
  <si>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</si>
  <si>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</si>
  <si>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</si>
  <si>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</si>
  <si>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</si>
  <si>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</si>
  <si>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</si>
  <si>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</si>
  <si>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</si>
  <si>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</si>
  <si>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</si>
  <si>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</si>
  <si>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</si>
  <si>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</si>
  <si>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</si>
  <si>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</si>
  <si>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</si>
  <si>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</si>
  <si>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</si>
  <si>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</si>
  <si>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</si>
  <si>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</si>
  <si>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</si>
  <si>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</si>
  <si>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</si>
  <si>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</si>
  <si>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</si>
  <si>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</si>
  <si>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</si>
  <si>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</si>
  <si>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</si>
  <si>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</si>
  <si>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</si>
  <si>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</si>
  <si>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</si>
  <si>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</si>
  <si>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</si>
  <si>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</si>
  <si>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</si>
  <si>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</si>
  <si>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</si>
  <si>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</si>
  <si>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</si>
  <si>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</si>
  <si>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</si>
  <si>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</si>
  <si>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</si>
  <si>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</si>
  <si>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</si>
  <si>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</si>
  <si>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</si>
  <si>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</si>
  <si>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</si>
  <si>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</si>
  <si>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</si>
  <si>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</si>
  <si>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</si>
  <si>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</si>
  <si>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</si>
  <si>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</si>
  <si>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</si>
  <si>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</si>
  <si>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</si>
  <si>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</si>
  <si>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</si>
  <si>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</si>
  <si>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</si>
  <si>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</si>
  <si>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</si>
  <si>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</si>
  <si>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</si>
  <si>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</si>
  <si>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</si>
  <si>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</si>
  <si>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</si>
  <si>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</si>
  <si>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</si>
  <si>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</si>
  <si>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</si>
  <si>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</si>
  <si>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</si>
  <si>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</si>
  <si>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</si>
  <si>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</si>
  <si>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</si>
  <si>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</si>
  <si>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</si>
  <si>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</si>
  <si>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</si>
  <si>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</si>
  <si>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</si>
  <si>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</si>
  <si>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</si>
  <si>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</si>
  <si>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</si>
  <si>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</si>
  <si>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</si>
  <si>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</si>
  <si>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</si>
  <si>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</si>
  <si>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</si>
  <si>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</si>
  <si>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</si>
  <si>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</si>
  <si>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</si>
  <si>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</si>
  <si>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</si>
  <si>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</si>
  <si>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</si>
  <si>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</si>
  <si>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</si>
  <si>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</si>
  <si>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</si>
  <si>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</si>
  <si>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</si>
  <si>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</si>
  <si>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</si>
  <si>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</si>
  <si>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</si>
  <si>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</si>
  <si>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</si>
  <si>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</si>
  <si>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</si>
  <si>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</si>
  <si>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</si>
  <si>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</si>
  <si>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</si>
  <si>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</si>
  <si>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</si>
  <si>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</si>
  <si>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</si>
  <si>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</si>
  <si>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</si>
  <si>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</si>
  <si>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</si>
  <si>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</si>
  <si>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</si>
  <si>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</si>
  <si>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</si>
  <si>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</si>
  <si>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</si>
  <si>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</si>
  <si>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</si>
  <si>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</si>
  <si>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</si>
  <si>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</si>
  <si>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</si>
  <si>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</si>
  <si>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</si>
  <si>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</si>
  <si>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</si>
  <si>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</si>
  <si>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</si>
  <si>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</si>
  <si>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</si>
  <si>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</si>
  <si>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</si>
  <si>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</si>
  <si>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</si>
  <si>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</si>
  <si>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</si>
  <si>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</si>
  <si>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</si>
  <si>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</si>
  <si>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</si>
  <si>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</si>
  <si>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</si>
  <si>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</si>
  <si>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</si>
  <si>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</si>
  <si>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</si>
  <si>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</si>
  <si>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</si>
  <si>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</si>
  <si>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</si>
  <si>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</si>
  <si>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</si>
  <si>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</si>
  <si>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</si>
  <si>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</si>
  <si>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</si>
  <si>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</si>
  <si>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</si>
  <si>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</si>
  <si>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</si>
  <si>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</si>
  <si>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</si>
  <si>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</si>
  <si>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</si>
  <si>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</si>
  <si>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</si>
  <si>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</si>
  <si>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</si>
  <si>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</si>
  <si>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</si>
  <si>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</si>
  <si>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</si>
  <si>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</si>
  <si>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</si>
  <si>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</si>
  <si>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</si>
  <si>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</si>
  <si>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</si>
  <si>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</si>
  <si>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</si>
  <si>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</si>
  <si>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</si>
  <si>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</si>
  <si>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</si>
  <si>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</si>
  <si>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</si>
  <si>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</si>
  <si>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</si>
  <si>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</si>
  <si>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</si>
  <si>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</si>
  <si>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</si>
  <si>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</si>
  <si>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</si>
  <si>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</si>
  <si>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</si>
  <si>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</si>
  <si>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</si>
  <si>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</si>
  <si>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</si>
  <si>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</si>
  <si>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</si>
  <si>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</si>
  <si>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</si>
  <si>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</si>
  <si>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</si>
  <si>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</si>
  <si>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</si>
  <si>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</si>
  <si>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</si>
  <si>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</si>
  <si>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</si>
  <si>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</si>
  <si>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</si>
  <si>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</si>
  <si>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</si>
  <si>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</si>
  <si>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</si>
  <si>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</si>
  <si>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</si>
  <si>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</si>
  <si>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</si>
  <si>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</si>
  <si>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</si>
  <si>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</si>
  <si>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</si>
  <si>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</si>
  <si>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</si>
  <si>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</si>
  <si>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</si>
  <si>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</si>
  <si>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</si>
  <si>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</si>
  <si>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</si>
  <si>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</si>
  <si>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</si>
  <si>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</si>
  <si>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</si>
  <si>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</si>
  <si>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</si>
  <si>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</si>
  <si>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</si>
  <si>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</si>
  <si>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</si>
  <si>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</si>
  <si>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</si>
  <si>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</si>
  <si>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</si>
  <si>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</si>
  <si>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</si>
  <si>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</si>
  <si>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</si>
  <si>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</si>
  <si>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</si>
  <si>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</si>
  <si>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</si>
  <si>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</si>
  <si>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</si>
  <si>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</si>
  <si>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</si>
  <si>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</si>
  <si>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</si>
  <si>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</si>
  <si>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</si>
  <si>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</si>
  <si>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</si>
  <si>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</si>
  <si>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</si>
  <si>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</si>
  <si>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</si>
  <si>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</si>
  <si>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</si>
  <si>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</si>
  <si>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</si>
  <si>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</si>
  <si>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</si>
  <si>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</si>
  <si>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</si>
  <si>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</si>
  <si>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</si>
  <si>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</si>
  <si>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</si>
  <si>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</si>
  <si>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</si>
  <si>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</si>
  <si>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</si>
  <si>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</si>
  <si>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</si>
  <si>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</si>
  <si>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</si>
  <si>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</si>
  <si>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</si>
  <si>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</si>
  <si>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</si>
  <si>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</si>
  <si>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</si>
  <si>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</si>
  <si>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</si>
  <si>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</si>
  <si>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</si>
  <si>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</si>
  <si>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</si>
  <si>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</si>
  <si>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</si>
  <si>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</si>
  <si>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</si>
  <si>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</si>
  <si>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</si>
  <si>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</si>
  <si>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</si>
  <si>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</si>
  <si>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</si>
  <si>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</si>
  <si>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</si>
  <si>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</si>
  <si>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</si>
  <si>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</si>
  <si>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</si>
  <si>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</si>
  <si>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</si>
  <si>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</si>
  <si>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</si>
  <si>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</si>
  <si>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</si>
  <si>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</si>
  <si>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</si>
  <si>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</si>
  <si>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</si>
  <si>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</si>
  <si>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</si>
  <si>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</si>
  <si>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</si>
  <si>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</si>
  <si>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</si>
  <si>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</si>
  <si>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</si>
  <si>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</si>
  <si>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</si>
  <si>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</si>
  <si>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</si>
  <si>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</si>
  <si>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</si>
  <si>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</si>
  <si>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</si>
  <si>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</si>
  <si>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</si>
  <si>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</si>
  <si>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</si>
  <si>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</si>
  <si>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</si>
  <si>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</si>
  <si>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</si>
  <si>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</si>
  <si>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</si>
  <si>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</si>
  <si>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</si>
  <si>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</si>
  <si>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</si>
  <si>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</si>
  <si>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</si>
  <si>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</si>
  <si>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</si>
  <si>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</si>
  <si>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</si>
  <si>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</si>
  <si>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</si>
  <si>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</si>
  <si>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</si>
  <si>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</si>
  <si>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</si>
  <si>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</si>
  <si>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</si>
  <si>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</si>
  <si>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</si>
  <si>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</si>
  <si>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</si>
  <si>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</si>
  <si>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</si>
  <si>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</si>
  <si>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</si>
  <si>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</si>
  <si>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</si>
  <si>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</si>
  <si>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</si>
  <si>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</si>
  <si>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</si>
  <si>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</si>
  <si>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</si>
  <si>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</si>
  <si>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</si>
  <si>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</si>
  <si>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</si>
  <si>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</si>
  <si>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</si>
  <si>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</si>
  <si>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</si>
  <si>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</si>
  <si>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</si>
  <si>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</si>
  <si>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</si>
  <si>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</si>
  <si>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</si>
  <si>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</si>
  <si>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</si>
  <si>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</si>
  <si>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</si>
  <si>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</si>
  <si>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</si>
  <si>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</si>
  <si>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</si>
  <si>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</si>
  <si>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</si>
  <si>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</si>
  <si>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</si>
  <si>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</si>
  <si>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</si>
  <si>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</si>
  <si>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</si>
  <si>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</si>
  <si>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</si>
  <si>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</si>
  <si>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</si>
  <si>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</si>
  <si>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</si>
  <si>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</si>
  <si>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</si>
  <si>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</si>
  <si>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</si>
  <si>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</si>
  <si>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</si>
  <si>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</si>
  <si>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</si>
  <si>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</si>
  <si>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</si>
  <si>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</si>
  <si>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</si>
  <si>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</si>
  <si>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</si>
  <si>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</si>
  <si>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</si>
  <si>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</si>
  <si>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</si>
  <si>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</si>
  <si>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</si>
  <si>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</si>
  <si>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</si>
  <si>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</si>
  <si>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</si>
  <si>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</si>
  <si>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</si>
  <si>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</si>
  <si>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</si>
  <si>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</si>
  <si>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</si>
  <si>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</si>
  <si>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</si>
  <si>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</si>
  <si>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</si>
  <si>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</si>
  <si>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</si>
  <si>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</si>
  <si>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</si>
  <si>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</si>
  <si>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</si>
  <si>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</si>
  <si>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</si>
  <si>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</si>
  <si>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</si>
  <si>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</si>
  <si>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</si>
  <si>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</si>
  <si>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</si>
  <si>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</si>
  <si>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</si>
  <si>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</si>
  <si>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</si>
  <si>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</si>
  <si>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</si>
  <si>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</si>
  <si>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</si>
  <si>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</si>
  <si>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</si>
  <si>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</si>
  <si>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</si>
  <si>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</si>
  <si>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</si>
  <si>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</si>
  <si>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</si>
  <si>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</si>
  <si>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</si>
  <si>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</si>
  <si>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</si>
  <si>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</si>
  <si>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</si>
  <si>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</si>
  <si>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</si>
  <si>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</si>
  <si>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</si>
  <si>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</si>
  <si>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</si>
  <si>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</si>
  <si>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</si>
  <si>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</si>
  <si>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</si>
  <si>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</si>
  <si>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</si>
  <si>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</si>
  <si>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</si>
  <si>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</si>
  <si>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</si>
  <si>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</si>
  <si>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</si>
  <si>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</si>
  <si>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</si>
  <si>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</si>
  <si>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</si>
  <si>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</si>
  <si>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</si>
  <si>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</si>
  <si>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</si>
  <si>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</si>
  <si>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</si>
  <si>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</si>
  <si>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</si>
  <si>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</si>
  <si>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</si>
  <si>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</si>
  <si>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</si>
  <si>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</si>
  <si>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</si>
  <si>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</si>
  <si>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</si>
  <si>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</si>
  <si>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</si>
  <si>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</si>
  <si>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</si>
  <si>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</si>
  <si>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</si>
  <si>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</si>
  <si>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</si>
  <si>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</si>
  <si>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</si>
  <si>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</si>
  <si>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</si>
  <si>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</si>
  <si>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</si>
  <si>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</si>
  <si>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</si>
  <si>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</si>
  <si>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</si>
  <si>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</si>
  <si>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</si>
  <si>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</si>
  <si>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</si>
  <si>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</si>
  <si>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</si>
  <si>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</si>
  <si>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</si>
  <si>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</si>
  <si>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</si>
  <si>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</si>
  <si>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</si>
  <si>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</si>
  <si>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</si>
  <si>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</si>
  <si>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</si>
  <si>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</si>
  <si>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</si>
  <si>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</si>
  <si>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</si>
  <si>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</si>
  <si>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</si>
  <si>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</si>
  <si>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</si>
  <si>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</si>
  <si>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</si>
  <si>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</si>
  <si>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</si>
  <si>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</si>
  <si>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</si>
  <si>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</si>
  <si>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</si>
  <si>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</si>
  <si>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</si>
  <si>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</si>
  <si>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</si>
  <si>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</si>
  <si>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</si>
  <si>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</si>
  <si>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</si>
  <si>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</si>
  <si>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</si>
  <si>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</si>
  <si>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</si>
  <si>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</si>
  <si>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</si>
  <si>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</si>
  <si>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</si>
  <si>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</si>
  <si>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</si>
  <si>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</si>
  <si>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</si>
  <si>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</si>
  <si>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</si>
  <si>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</si>
  <si>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</si>
  <si>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</si>
  <si>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</si>
  <si>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</si>
  <si>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</si>
  <si>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</si>
  <si>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</si>
  <si>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</si>
  <si>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</si>
  <si>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</si>
  <si>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</si>
  <si>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</si>
  <si>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</si>
  <si>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</si>
  <si>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</si>
  <si>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</si>
  <si>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</si>
  <si>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</si>
  <si>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</si>
  <si>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</si>
  <si>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</si>
  <si>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</si>
  <si>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</si>
  <si>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</si>
  <si>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</si>
  <si>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</si>
  <si>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</si>
  <si>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</si>
  <si>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</si>
  <si>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</si>
  <si>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</si>
  <si>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</si>
  <si>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</si>
  <si>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</si>
  <si>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</si>
  <si>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</si>
  <si>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</si>
  <si>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</si>
  <si>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</si>
  <si>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</si>
  <si>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</si>
  <si>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</si>
  <si>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</si>
  <si>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</si>
  <si>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</si>
  <si>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</si>
  <si>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</si>
  <si>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</si>
  <si>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</si>
  <si>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</si>
  <si>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</si>
  <si>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</si>
  <si>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</si>
  <si>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</si>
  <si>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</si>
  <si>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</si>
  <si>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</si>
  <si>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</si>
  <si>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</si>
  <si>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</si>
  <si>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</si>
  <si>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</si>
  <si>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</si>
  <si>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</si>
  <si>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</si>
  <si>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</si>
  <si>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</si>
  <si>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</si>
  <si>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</si>
  <si>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</si>
  <si>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</si>
  <si>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</si>
  <si>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</si>
  <si>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</si>
  <si>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</si>
  <si>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</si>
  <si>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</si>
  <si>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</si>
  <si>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</si>
  <si>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</si>
  <si>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</si>
  <si>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</si>
  <si>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</si>
  <si>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</si>
  <si>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</si>
  <si>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</si>
  <si>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</si>
  <si>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</si>
  <si>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</si>
  <si>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</si>
  <si>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</si>
  <si>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</si>
  <si>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</si>
  <si>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</si>
  <si>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</si>
  <si>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</si>
  <si>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</si>
  <si>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</si>
  <si>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</si>
  <si>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</si>
  <si>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</si>
  <si>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</si>
  <si>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</si>
  <si>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</si>
  <si>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</si>
  <si>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</si>
  <si>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</si>
  <si>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</si>
  <si>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</si>
  <si>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</si>
  <si>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</si>
  <si>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</si>
  <si>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</si>
  <si>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</si>
  <si>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</si>
  <si>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</si>
  <si>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</si>
  <si>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</si>
  <si>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</si>
  <si>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</si>
  <si>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</si>
  <si>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</si>
  <si>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</si>
  <si>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</si>
  <si>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</si>
  <si>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</si>
  <si>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</si>
  <si>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</si>
  <si>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</si>
  <si>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</si>
  <si>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</si>
  <si>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</si>
  <si>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</si>
  <si>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</si>
  <si>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</si>
  <si>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</si>
  <si>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</si>
  <si>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</si>
  <si>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</si>
  <si>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</si>
  <si>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</si>
  <si>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</si>
  <si>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</si>
  <si>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</si>
  <si>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</si>
  <si>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</si>
  <si>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</si>
  <si>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</si>
  <si>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</si>
  <si>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</si>
  <si>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</si>
  <si>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</si>
  <si>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</si>
  <si>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</si>
  <si>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</si>
  <si>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</si>
  <si>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</si>
  <si>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</si>
  <si>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</si>
  <si>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</si>
  <si>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</si>
  <si>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</si>
  <si>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</si>
  <si>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</si>
  <si>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</si>
  <si>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</si>
  <si>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</si>
  <si>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</si>
  <si>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</si>
  <si>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</si>
  <si>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</si>
  <si>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</si>
  <si>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</si>
  <si>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</si>
  <si>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</si>
  <si>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</si>
  <si>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</si>
  <si>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</si>
  <si>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</si>
  <si>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</si>
  <si>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</si>
  <si>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</si>
  <si>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</si>
  <si>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</si>
  <si>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</si>
  <si>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</si>
  <si>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</si>
  <si>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</si>
  <si>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</si>
  <si>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</si>
  <si>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</si>
  <si>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</si>
  <si>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</si>
  <si>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</si>
  <si>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</si>
  <si>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</si>
  <si>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</si>
  <si>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</si>
  <si>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</si>
  <si>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</si>
  <si>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</si>
  <si>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</si>
  <si>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</si>
  <si>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</si>
  <si>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</si>
  <si>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</si>
  <si>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</si>
  <si>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</si>
  <si>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</si>
  <si>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</si>
  <si>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</si>
  <si>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</si>
  <si>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</si>
  <si>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</si>
  <si>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</si>
  <si>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</si>
  <si>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</si>
  <si>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</si>
  <si>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</si>
  <si>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</si>
  <si>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</si>
  <si>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</si>
  <si>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</si>
  <si>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</si>
  <si>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</si>
  <si>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</si>
  <si>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</si>
  <si>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</si>
  <si>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</si>
  <si>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</si>
  <si>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</si>
  <si>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</si>
  <si>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</si>
  <si>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</si>
  <si>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</si>
  <si>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</si>
  <si>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</si>
  <si>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</si>
  <si>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</si>
  <si>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</si>
  <si>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</si>
  <si>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</si>
  <si>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</si>
  <si>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</si>
  <si>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</si>
  <si>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</si>
  <si>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</si>
  <si>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</si>
  <si>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</si>
  <si>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</si>
  <si>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</si>
  <si>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</si>
  <si>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</si>
  <si>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</si>
  <si>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</si>
  <si>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</si>
  <si>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</si>
  <si>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</si>
  <si>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</si>
  <si>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</si>
  <si>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</si>
  <si>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</si>
  <si>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</si>
  <si>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</si>
  <si>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</si>
  <si>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</si>
  <si>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</si>
  <si>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</si>
  <si>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</si>
  <si>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</si>
  <si>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</si>
  <si>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</si>
  <si>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</si>
  <si>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</si>
  <si>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</si>
  <si>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</si>
  <si>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</si>
  <si>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</si>
  <si>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</si>
  <si>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</si>
  <si>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</si>
  <si>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</si>
  <si>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</si>
  <si>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</si>
  <si>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</si>
  <si>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</si>
  <si>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</si>
  <si>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</si>
  <si>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</si>
  <si>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</si>
  <si>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</si>
  <si>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</si>
  <si>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</si>
  <si>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</si>
  <si>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</si>
  <si>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</si>
  <si>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</si>
  <si>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</si>
  <si>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</si>
  <si>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</si>
  <si>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</si>
  <si>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</si>
  <si>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</si>
  <si>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</si>
  <si>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</si>
  <si>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</si>
  <si>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</si>
  <si>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</si>
  <si>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</si>
  <si>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</si>
  <si>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</si>
  <si>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</si>
  <si>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</si>
  <si>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</si>
  <si>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</si>
  <si>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</si>
  <si>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</si>
  <si>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</si>
  <si>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</si>
  <si>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</si>
  <si>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</si>
  <si>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</si>
  <si>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</si>
  <si>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</si>
  <si>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</si>
  <si>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</si>
  <si>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</si>
  <si>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</si>
  <si>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</si>
  <si>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</si>
  <si>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</si>
  <si>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</si>
  <si>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</si>
  <si>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</si>
  <si>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</si>
  <si>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</si>
  <si>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</si>
  <si>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</si>
  <si>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</si>
  <si>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</si>
  <si>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</si>
  <si>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</si>
  <si>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</si>
  <si>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</si>
  <si>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</si>
  <si>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</si>
  <si>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</si>
  <si>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</si>
  <si>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</si>
  <si>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</si>
  <si>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</si>
  <si>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</si>
  <si>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</si>
  <si>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</si>
  <si>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</si>
  <si>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</si>
  <si>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</si>
  <si>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</si>
  <si>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</si>
  <si>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</si>
  <si>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</si>
  <si>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</si>
  <si>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</si>
  <si>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</si>
  <si>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</si>
  <si>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</si>
  <si>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</si>
  <si>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</si>
  <si>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</si>
  <si>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</si>
  <si>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</si>
  <si>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</si>
  <si>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</si>
  <si>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</si>
  <si>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</si>
  <si>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</si>
  <si>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</si>
  <si>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</si>
  <si>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</si>
  <si>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</si>
  <si>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</si>
  <si>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</si>
  <si>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</si>
  <si>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</si>
  <si>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</si>
  <si>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</si>
  <si>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</si>
  <si>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</si>
  <si>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</si>
  <si>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</si>
  <si>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</si>
  <si>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</si>
  <si>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</si>
  <si>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</si>
  <si>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</si>
  <si>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</si>
  <si>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</si>
  <si>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</si>
  <si>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</si>
  <si>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</si>
  <si>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</si>
  <si>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</si>
  <si>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</si>
  <si>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</si>
  <si>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</si>
  <si>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</si>
  <si>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</si>
  <si>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</si>
  <si>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</si>
  <si>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</si>
  <si>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</si>
  <si>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</si>
  <si>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</si>
  <si>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</si>
  <si>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</si>
  <si>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</si>
  <si>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</si>
  <si>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</si>
  <si>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</si>
  <si>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</si>
  <si>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</si>
  <si>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</si>
  <si>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</si>
  <si>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</si>
  <si>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</si>
  <si>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</si>
  <si>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</si>
  <si>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</si>
  <si>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</si>
  <si>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</si>
  <si>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</si>
  <si>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</si>
  <si>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</si>
  <si>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</si>
  <si>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</si>
  <si>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</si>
  <si>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</si>
  <si>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</si>
  <si>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</si>
  <si>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</si>
  <si>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</si>
  <si>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</si>
  <si>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</si>
  <si>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</si>
  <si>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</si>
  <si>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</si>
  <si>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</si>
  <si>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</si>
  <si>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</si>
  <si>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</si>
  <si>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</si>
  <si>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</si>
  <si>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</si>
  <si>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</si>
  <si>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</si>
  <si>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</si>
  <si>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</si>
  <si>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</si>
  <si>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</si>
  <si>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</si>
  <si>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</si>
  <si>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</si>
  <si>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</si>
  <si>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</si>
  <si>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</si>
  <si>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</si>
  <si>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</si>
  <si>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</si>
  <si>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</si>
  <si>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</si>
  <si>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</si>
  <si>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</si>
  <si>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</si>
  <si>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</si>
  <si>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</si>
  <si>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</si>
  <si>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</si>
  <si>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</si>
  <si>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</si>
  <si>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</si>
  <si>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</si>
  <si>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</si>
  <si>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</si>
  <si>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</si>
  <si>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</si>
  <si>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</si>
  <si>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</si>
  <si>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</si>
  <si>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</si>
  <si>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</si>
  <si>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</si>
  <si>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</si>
  <si>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</si>
  <si>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</si>
  <si>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</si>
  <si>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</si>
  <si>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</si>
  <si>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</si>
  <si>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</si>
  <si>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</si>
  <si>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</si>
  <si>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</si>
  <si>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</si>
  <si>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</si>
  <si>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</si>
  <si>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</si>
  <si>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</si>
  <si>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</si>
  <si>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</si>
  <si>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</si>
  <si>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</si>
  <si>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</si>
  <si>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</si>
  <si>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</si>
  <si>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</si>
  <si>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</si>
  <si>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</si>
  <si>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</si>
  <si>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</si>
  <si>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</si>
  <si>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</si>
  <si>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</si>
  <si>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</si>
  <si>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</si>
  <si>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</si>
  <si>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</si>
  <si>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</si>
  <si>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</si>
  <si>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</si>
  <si>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</si>
  <si>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</si>
  <si>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</si>
  <si>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</si>
  <si>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</si>
  <si>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</si>
  <si>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</si>
  <si>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</si>
  <si>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</si>
  <si>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</si>
  <si>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</si>
  <si>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</si>
  <si>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</si>
  <si>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</si>
  <si>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</si>
  <si>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</si>
  <si>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</si>
  <si>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</si>
  <si>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</si>
  <si>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</si>
  <si>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</si>
  <si>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</si>
  <si>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</si>
  <si>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</si>
  <si>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</si>
  <si>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</si>
  <si>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</si>
  <si>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</si>
  <si>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</si>
  <si>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</si>
  <si>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</si>
  <si>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</si>
  <si>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</si>
  <si>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</si>
  <si>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</si>
  <si>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</si>
  <si>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</si>
  <si>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</si>
  <si>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</si>
  <si>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</si>
  <si>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</si>
  <si>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</si>
  <si>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</si>
  <si>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</si>
  <si>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</si>
  <si>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</si>
  <si>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</si>
  <si>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</si>
  <si>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</si>
  <si>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</si>
  <si>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</si>
  <si>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</si>
  <si>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</si>
  <si>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</si>
  <si>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</si>
  <si>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</si>
  <si>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</si>
  <si>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</si>
  <si>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</si>
  <si>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</si>
  <si>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</si>
  <si>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</si>
  <si>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</si>
  <si>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</si>
  <si>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</si>
  <si>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</si>
  <si>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</si>
  <si>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</si>
  <si>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</si>
  <si>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</si>
  <si>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</si>
  <si>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</si>
  <si>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</si>
  <si>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</si>
  <si>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</si>
  <si>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</si>
  <si>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</si>
  <si>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</si>
  <si>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</si>
  <si>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</si>
  <si>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</si>
  <si>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</si>
  <si>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</si>
  <si>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</si>
  <si>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</si>
  <si>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</si>
  <si>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</si>
  <si>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</si>
  <si>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</si>
  <si>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</si>
  <si>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</si>
  <si>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</si>
  <si>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</si>
  <si>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</si>
  <si>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</si>
  <si>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</si>
  <si>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</si>
  <si>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</si>
  <si>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</si>
  <si>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</si>
  <si>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</si>
  <si>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</si>
  <si>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</si>
  <si>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</si>
  <si>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</si>
  <si>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</si>
  <si>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</si>
  <si>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</si>
  <si>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</si>
  <si>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</si>
  <si>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</si>
  <si>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</si>
  <si>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</si>
  <si>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</si>
  <si>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</si>
  <si>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</si>
  <si>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</si>
  <si>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</si>
  <si>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</si>
  <si>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</si>
  <si>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</si>
  <si>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</si>
  <si>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</si>
  <si>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</si>
  <si>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</si>
  <si>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</si>
  <si>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</si>
  <si>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</si>
  <si>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</si>
  <si>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</si>
  <si>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</si>
  <si>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</si>
  <si>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</si>
  <si>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</si>
  <si>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</si>
  <si>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</si>
  <si>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</si>
  <si>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</si>
  <si>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</si>
  <si>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</si>
  <si>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</si>
  <si>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</si>
  <si>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</si>
  <si>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</si>
  <si>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</si>
  <si>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</si>
  <si>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</si>
  <si>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</si>
  <si>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</si>
  <si>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</si>
  <si>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</si>
  <si>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</si>
  <si>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</si>
  <si>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</si>
  <si>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</si>
  <si>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</si>
  <si>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</si>
  <si>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</si>
  <si>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</si>
  <si>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</si>
  <si>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</si>
  <si>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</si>
  <si>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</si>
  <si>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</si>
  <si>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</si>
  <si>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</si>
  <si>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</si>
  <si>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</si>
  <si>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</si>
  <si>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</si>
  <si>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</si>
  <si>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</si>
  <si>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</si>
  <si>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</si>
  <si>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</si>
  <si>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</si>
  <si>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</si>
  <si>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</si>
  <si>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</si>
  <si>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</si>
  <si>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</si>
  <si>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</si>
  <si>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</si>
  <si>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</si>
  <si>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</si>
  <si>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</si>
  <si>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</si>
  <si>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</si>
  <si>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</si>
  <si>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</si>
  <si>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</si>
  <si>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</si>
  <si>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</si>
  <si>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</si>
  <si>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</si>
  <si>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</si>
  <si>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</si>
  <si>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</si>
  <si>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</si>
  <si>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</si>
  <si>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</si>
  <si>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</si>
  <si>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</si>
  <si>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</si>
  <si>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</si>
  <si>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</si>
  <si>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</si>
  <si>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</si>
  <si>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</si>
  <si>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</si>
  <si>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</si>
  <si>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</si>
  <si>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</si>
  <si>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</si>
  <si>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</si>
  <si>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</si>
  <si>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</si>
  <si>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</si>
  <si>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</si>
  <si>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</si>
  <si>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</si>
  <si>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</si>
  <si>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</si>
  <si>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</si>
  <si>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</si>
  <si>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</si>
  <si>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</si>
  <si>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</si>
  <si>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</si>
  <si>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</si>
  <si>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</si>
  <si>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</si>
  <si>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</si>
  <si>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</si>
  <si>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</si>
  <si>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</si>
  <si>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</si>
  <si>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</si>
  <si>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</si>
  <si>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</si>
  <si>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</si>
  <si>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</si>
  <si>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</si>
  <si>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</si>
  <si>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</si>
  <si>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</si>
  <si>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</si>
  <si>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</si>
  <si>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</si>
  <si>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</si>
  <si>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</si>
  <si>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</si>
  <si>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</si>
  <si>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</si>
  <si>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</si>
  <si>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</si>
  <si>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</si>
  <si>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</si>
  <si>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</si>
  <si>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</si>
  <si>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</si>
  <si>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</si>
  <si>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</si>
  <si>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</si>
  <si>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</si>
  <si>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</si>
  <si>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</si>
  <si>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</si>
  <si>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</si>
  <si>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</si>
  <si>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</si>
  <si>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</si>
  <si>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</si>
  <si>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</si>
  <si>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</si>
  <si>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</si>
  <si>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</si>
  <si>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</si>
  <si>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</si>
  <si>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</si>
  <si>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</si>
  <si>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</si>
  <si>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</si>
  <si>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</si>
  <si>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</si>
  <si>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</si>
  <si>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</si>
  <si>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</si>
  <si>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</si>
  <si>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</si>
  <si>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</si>
  <si>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</si>
  <si>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</si>
  <si>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</si>
  <si>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</si>
  <si>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</si>
  <si>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</si>
  <si>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</si>
  <si>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</si>
  <si>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</si>
  <si>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</si>
  <si>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</si>
  <si>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</si>
  <si>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</si>
  <si>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</si>
  <si>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</si>
  <si>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</si>
  <si>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</si>
  <si>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</si>
  <si>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</si>
  <si>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</si>
  <si>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</si>
  <si>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</si>
  <si>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</si>
  <si>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</si>
  <si>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</si>
  <si>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</si>
  <si>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</si>
  <si>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</si>
  <si>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</si>
  <si>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</si>
  <si>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</si>
  <si>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</si>
  <si>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</si>
  <si>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</si>
  <si>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</si>
  <si>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</si>
  <si>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</si>
  <si>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</si>
  <si>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</si>
  <si>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</si>
  <si>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</si>
  <si>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</si>
  <si>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</si>
  <si>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</si>
  <si>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</si>
  <si>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</si>
  <si>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</si>
  <si>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</si>
  <si>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</si>
  <si>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</si>
  <si>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</si>
  <si>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</si>
  <si>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</si>
  <si>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</si>
  <si>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</si>
  <si>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</si>
  <si>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</si>
  <si>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</si>
  <si>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</si>
  <si>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</si>
  <si>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</si>
  <si>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</si>
  <si>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</si>
  <si>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</si>
  <si>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</si>
  <si>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</si>
  <si>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</si>
  <si>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</si>
  <si>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</si>
  <si>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</si>
  <si>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</si>
  <si>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</si>
  <si>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</si>
  <si>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</si>
  <si>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</si>
  <si>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</si>
  <si>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</si>
  <si>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</si>
  <si>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</si>
  <si>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</si>
  <si>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</si>
  <si>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</si>
  <si>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</si>
  <si>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</si>
  <si>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</si>
  <si>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</si>
  <si>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</si>
  <si>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</si>
  <si>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</si>
  <si>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</si>
  <si>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</si>
  <si>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</si>
  <si>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</si>
  <si>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</si>
  <si>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</si>
  <si>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</si>
  <si>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</si>
  <si>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</si>
  <si>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</si>
  <si>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</si>
  <si>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</si>
  <si>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</si>
  <si>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</si>
  <si>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</si>
  <si>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</si>
  <si>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</si>
  <si>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</si>
  <si>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</si>
  <si>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</si>
  <si>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</si>
  <si>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</si>
  <si>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</si>
  <si>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</si>
  <si>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</si>
  <si>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</si>
  <si>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</si>
  <si>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</si>
  <si>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</si>
  <si>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</si>
  <si>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</si>
  <si>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</si>
  <si>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</si>
  <si>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</si>
  <si>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</si>
  <si>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</si>
  <si>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</si>
  <si>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</si>
  <si>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</si>
  <si>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</si>
  <si>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</si>
  <si>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</si>
  <si>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</si>
  <si>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</si>
  <si>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</si>
  <si>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</si>
  <si>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</si>
  <si>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</si>
  <si>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</si>
  <si>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</si>
  <si>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</si>
  <si>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</si>
  <si>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</si>
  <si>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</si>
  <si>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</si>
  <si>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</si>
  <si>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</si>
  <si>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</si>
  <si>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</si>
  <si>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</si>
  <si>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</si>
  <si>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</si>
  <si>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</si>
  <si>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</si>
  <si>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</si>
  <si>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</si>
  <si>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</si>
  <si>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</si>
  <si>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</si>
  <si>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</si>
  <si>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</si>
  <si>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</si>
  <si>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</si>
  <si>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</si>
  <si>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</si>
  <si>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</si>
  <si>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</si>
  <si>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</si>
  <si>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</si>
  <si>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</si>
  <si>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</si>
  <si>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</si>
  <si>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</si>
  <si>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</si>
  <si>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</si>
  <si>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</si>
  <si>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</si>
  <si>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</si>
  <si>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</si>
  <si>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</si>
  <si>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</si>
  <si>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</si>
  <si>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</si>
  <si>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</si>
  <si>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</si>
  <si>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</si>
  <si>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</si>
  <si>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</si>
  <si>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</si>
  <si>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</si>
  <si>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</si>
  <si>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</si>
  <si>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</si>
  <si>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</si>
  <si>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</si>
  <si>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</si>
  <si>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</si>
  <si>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</si>
  <si>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</si>
  <si>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</si>
  <si>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</si>
  <si>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</si>
  <si>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</si>
  <si>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</si>
  <si>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</si>
  <si>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</si>
  <si>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</si>
  <si>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</si>
  <si>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</si>
  <si>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</si>
  <si>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</si>
  <si>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</si>
  <si>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</si>
  <si>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</si>
  <si>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</si>
  <si>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</si>
  <si>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</si>
  <si>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</si>
  <si>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</si>
  <si>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</si>
  <si>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</si>
  <si>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</si>
  <si>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</si>
  <si>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</si>
  <si>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</si>
  <si>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</si>
  <si>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</si>
  <si>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</si>
  <si>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</si>
  <si>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</si>
  <si>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</si>
  <si>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</si>
  <si>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</si>
  <si>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</si>
  <si>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</si>
  <si>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</si>
  <si>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</si>
  <si>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</si>
  <si>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</si>
  <si>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</si>
  <si>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</si>
  <si>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</si>
  <si>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</si>
  <si>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</si>
  <si>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</si>
  <si>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</si>
  <si>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</si>
  <si>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</si>
  <si>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</si>
  <si>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</si>
  <si>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</si>
  <si>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</si>
  <si>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</si>
  <si>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</si>
  <si>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</si>
  <si>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</si>
  <si>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</si>
  <si>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</si>
  <si>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</si>
  <si>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</si>
  <si>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</si>
  <si>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</si>
  <si>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</si>
  <si>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</si>
  <si>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</si>
  <si>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</si>
  <si>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</si>
  <si>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</si>
  <si>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</si>
  <si>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</si>
  <si>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</si>
  <si>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</si>
  <si>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</si>
  <si>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</si>
  <si>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</si>
  <si>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</si>
  <si>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</si>
  <si>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</si>
  <si>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</si>
  <si>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</si>
  <si>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</si>
  <si>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</si>
  <si>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</si>
  <si>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</si>
  <si>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</si>
  <si>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</si>
  <si>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</si>
  <si>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</si>
  <si>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</si>
  <si>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</si>
  <si>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</si>
  <si>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</si>
  <si>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</si>
  <si>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</si>
  <si>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</si>
  <si>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</si>
  <si>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</si>
  <si>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</si>
  <si>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</si>
  <si>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</si>
  <si>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</si>
  <si>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</si>
  <si>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</si>
  <si>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</si>
  <si>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</si>
  <si>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</si>
  <si>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</si>
  <si>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</si>
  <si>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</si>
  <si>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</si>
  <si>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</si>
  <si>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</si>
  <si>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</si>
  <si>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</si>
  <si>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</si>
  <si>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</si>
  <si>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</si>
  <si>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</si>
  <si>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</si>
  <si>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</si>
  <si>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</si>
  <si>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</si>
  <si>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</si>
  <si>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</si>
  <si>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</si>
  <si>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</si>
  <si>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</si>
  <si>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</si>
  <si>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</si>
  <si>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</si>
  <si>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</si>
  <si>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</si>
  <si>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</si>
  <si>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</si>
  <si>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</si>
  <si>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</si>
  <si>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</si>
  <si>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</si>
  <si>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</si>
  <si>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</si>
  <si>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</si>
  <si>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</si>
  <si>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</si>
  <si>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</si>
  <si>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</si>
  <si>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</si>
  <si>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</si>
  <si>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</si>
  <si>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</si>
  <si>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</si>
  <si>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</si>
  <si>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</si>
  <si>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</si>
  <si>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</si>
  <si>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</si>
  <si>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</si>
  <si>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</si>
  <si>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</si>
  <si>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</si>
  <si>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</si>
  <si>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</si>
  <si>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</si>
  <si>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</si>
  <si>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</si>
  <si>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</si>
  <si>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</si>
  <si>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</si>
  <si>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</si>
  <si>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</si>
  <si>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</si>
  <si>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</si>
  <si>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</si>
  <si>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</si>
  <si>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</si>
  <si>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</si>
  <si>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</si>
  <si>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</si>
  <si>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</si>
  <si>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</si>
  <si>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</si>
  <si>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</si>
  <si>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</si>
  <si>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</si>
  <si>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</si>
  <si>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</si>
  <si>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</si>
  <si>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</si>
  <si>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</si>
  <si>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</si>
  <si>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</si>
  <si>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</si>
  <si>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</si>
  <si>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</si>
  <si>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</si>
  <si>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</si>
  <si>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</si>
  <si>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</si>
  <si>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</si>
  <si>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</si>
  <si>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</si>
  <si>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</si>
  <si>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</si>
  <si>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</si>
  <si>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</si>
  <si>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</si>
  <si>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</si>
  <si>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</si>
  <si>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</si>
  <si>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</si>
  <si>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</si>
  <si>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</si>
  <si>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</si>
  <si>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</si>
  <si>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</si>
  <si>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</si>
  <si>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</si>
  <si>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</si>
  <si>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</si>
  <si>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</si>
  <si>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</si>
  <si>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</si>
  <si>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</si>
  <si>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</si>
  <si>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</si>
  <si>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</si>
  <si>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</si>
  <si>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</si>
  <si>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</si>
  <si>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</si>
  <si>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</si>
  <si>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</si>
  <si>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</si>
  <si>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</si>
  <si>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</si>
  <si>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</si>
  <si>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</si>
  <si>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</si>
  <si>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</si>
  <si>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</si>
  <si>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</si>
  <si>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</si>
  <si>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</si>
  <si>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</si>
  <si>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</si>
  <si>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</si>
  <si>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</si>
  <si>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</si>
  <si>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</si>
  <si>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</si>
  <si>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</si>
  <si>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</si>
  <si>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</si>
  <si>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</si>
  <si>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</si>
  <si>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</si>
  <si>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</si>
  <si>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</si>
  <si>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</si>
  <si>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</si>
  <si>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</si>
  <si>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</si>
  <si>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</si>
  <si>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</si>
  <si>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</si>
  <si>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</si>
  <si>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</si>
  <si>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</si>
  <si>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</si>
  <si>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</si>
  <si>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</si>
  <si>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</si>
  <si>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</si>
  <si>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</si>
  <si>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</si>
  <si>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</si>
  <si>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</si>
  <si>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</si>
  <si>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</si>
  <si>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</si>
  <si>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</si>
  <si>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</si>
  <si>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</si>
  <si>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</si>
  <si>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</si>
  <si>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</si>
  <si>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</si>
  <si>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</si>
  <si>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</si>
  <si>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</si>
  <si>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</si>
  <si>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</si>
  <si>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</si>
  <si>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</si>
  <si>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</si>
  <si>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</si>
  <si>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</si>
  <si>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</si>
  <si>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</si>
  <si>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</si>
  <si>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</si>
  <si>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</si>
  <si>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</si>
  <si>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</si>
  <si>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</si>
  <si>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</si>
  <si>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</si>
  <si>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</si>
  <si>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</si>
  <si>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</si>
  <si>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</si>
  <si>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</si>
  <si>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</si>
  <si>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</si>
  <si>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</si>
  <si>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</si>
  <si>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</si>
  <si>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</si>
  <si>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</si>
  <si>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</si>
  <si>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</si>
  <si>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</si>
  <si>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</si>
  <si>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</si>
  <si>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</si>
  <si>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</si>
  <si>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</si>
  <si>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</si>
  <si>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</si>
  <si>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</si>
  <si>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</si>
  <si>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</si>
  <si>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</si>
  <si>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</si>
  <si>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</si>
  <si>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</si>
  <si>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</si>
  <si>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</si>
  <si>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</si>
  <si>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</si>
  <si>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</si>
  <si>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</si>
  <si>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</si>
  <si>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</si>
  <si>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</si>
  <si>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</si>
  <si>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</si>
  <si>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</si>
  <si>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</si>
  <si>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</si>
  <si>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</si>
  <si>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</si>
  <si>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</si>
  <si>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</si>
  <si>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</si>
  <si>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</si>
  <si>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</si>
  <si>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</si>
  <si>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</si>
  <si>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</si>
  <si>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</si>
  <si>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</si>
  <si>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</si>
  <si>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</si>
  <si>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</si>
  <si>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</si>
  <si>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</si>
  <si>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</si>
  <si>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</si>
  <si>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</si>
  <si>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</si>
  <si>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</si>
  <si>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</si>
  <si>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</si>
  <si>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</si>
  <si>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</si>
  <si>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</si>
  <si>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</si>
  <si>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</si>
  <si>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</si>
  <si>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</si>
  <si>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</si>
  <si>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</si>
  <si>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</si>
  <si>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</si>
  <si>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</si>
  <si>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</si>
  <si>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</si>
  <si>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</si>
  <si>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</si>
  <si>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</si>
  <si>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</si>
  <si>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</si>
  <si>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</si>
  <si>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</si>
  <si>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</si>
  <si>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</si>
  <si>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</si>
  <si>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</si>
  <si>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</si>
  <si>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</si>
  <si>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</si>
  <si>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</si>
  <si>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</si>
  <si>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</si>
  <si>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</si>
  <si>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</si>
  <si>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</si>
  <si>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</si>
  <si>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</si>
  <si>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</si>
  <si>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</si>
  <si>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</si>
  <si>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</si>
  <si>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</si>
  <si>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</si>
  <si>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</si>
  <si>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</si>
  <si>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</si>
  <si>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</si>
  <si>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</si>
  <si>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</si>
  <si>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</si>
  <si>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</si>
  <si>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</si>
  <si>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</si>
  <si>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</si>
  <si>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</si>
  <si>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</si>
  <si>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</si>
  <si>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</si>
  <si>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</si>
  <si>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</si>
  <si>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</si>
  <si>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</si>
  <si>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</si>
  <si>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</si>
  <si>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</si>
  <si>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</si>
  <si>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</si>
  <si>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</si>
  <si>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</si>
  <si>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</si>
  <si>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</si>
  <si>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</si>
  <si>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</si>
  <si>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</si>
  <si>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</si>
  <si>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</si>
  <si>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</si>
  <si>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</si>
  <si>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</si>
  <si>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</si>
  <si>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</si>
  <si>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</si>
  <si>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</si>
  <si>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</si>
  <si>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</si>
  <si>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</si>
  <si>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</si>
  <si>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</si>
  <si>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</si>
  <si>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</si>
  <si>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</si>
  <si>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</si>
  <si>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</si>
  <si>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</si>
  <si>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</si>
  <si>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</si>
  <si>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</si>
  <si>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</si>
  <si>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</si>
  <si>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</si>
  <si>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</si>
  <si>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</si>
  <si>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</si>
  <si>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</si>
  <si>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</si>
  <si>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</si>
  <si>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</si>
  <si>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</si>
  <si>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</si>
  <si>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</si>
  <si>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</si>
  <si>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</si>
  <si>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</si>
  <si>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</si>
  <si>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</si>
  <si>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</si>
  <si>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</si>
  <si>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</si>
  <si>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</si>
  <si>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</si>
  <si>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</si>
  <si>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</si>
  <si>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</si>
  <si>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</si>
  <si>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</si>
  <si>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</si>
  <si>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</si>
  <si>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</si>
  <si>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</si>
  <si>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</si>
  <si>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</si>
  <si>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</si>
  <si>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</si>
  <si>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</si>
  <si>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</si>
  <si>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</si>
  <si>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</si>
  <si>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</si>
  <si>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</si>
  <si>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</si>
  <si>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</si>
  <si>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</si>
  <si>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</si>
  <si>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</si>
  <si>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</si>
  <si>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</si>
  <si>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</si>
  <si>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</si>
  <si>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</si>
  <si>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</si>
  <si>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</si>
  <si>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</si>
  <si>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</si>
  <si>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</si>
  <si>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</si>
  <si>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</si>
  <si>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</si>
  <si>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</si>
  <si>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</si>
  <si>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</si>
  <si>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</si>
  <si>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</si>
  <si>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</si>
  <si>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</si>
  <si>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</si>
  <si>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</si>
  <si>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</si>
  <si>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</si>
  <si>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</si>
  <si>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</si>
  <si>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</si>
  <si>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</si>
  <si>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</si>
  <si>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</si>
  <si>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</si>
  <si>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</si>
  <si>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</si>
  <si>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</si>
  <si>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</si>
  <si>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</si>
  <si>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</si>
  <si>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</si>
  <si>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</si>
  <si>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</si>
  <si>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</si>
  <si>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</si>
  <si>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</si>
  <si>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</si>
  <si>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</si>
  <si>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</si>
  <si>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</si>
  <si>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</si>
  <si>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</si>
  <si>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</si>
  <si>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</si>
  <si>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</si>
  <si>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</si>
  <si>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</si>
  <si>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</si>
  <si>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</si>
  <si>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</si>
  <si>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</si>
  <si>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</si>
  <si>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</si>
  <si>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</si>
  <si>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</si>
  <si>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</si>
  <si>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</si>
  <si>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</si>
  <si>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</si>
  <si>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</si>
  <si>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</si>
  <si>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</si>
  <si>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</si>
  <si>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</si>
  <si>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</si>
  <si>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</si>
  <si>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</si>
  <si>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</si>
  <si>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</si>
  <si>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</si>
  <si>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</si>
  <si>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</si>
  <si>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</si>
  <si>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</si>
  <si>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</si>
  <si>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</si>
  <si>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</si>
  <si>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</si>
  <si>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</si>
  <si>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</si>
  <si>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</si>
  <si>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</si>
  <si>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</si>
  <si>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</si>
  <si>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</si>
  <si>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</si>
  <si>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</si>
  <si>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</si>
  <si>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</si>
  <si>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</si>
  <si>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</si>
  <si>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</si>
  <si>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</si>
  <si>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</si>
  <si>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</si>
  <si>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</si>
  <si>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</si>
  <si>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</si>
  <si>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</si>
  <si>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</si>
  <si>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</si>
  <si>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</si>
  <si>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</si>
  <si>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</si>
  <si>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</si>
  <si>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</si>
  <si>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</si>
  <si>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</si>
  <si>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</si>
  <si>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</si>
  <si>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</si>
  <si>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</si>
  <si>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</si>
  <si>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</si>
  <si>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</si>
  <si>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</si>
  <si>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</si>
  <si>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</si>
  <si>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</si>
  <si>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</si>
  <si>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</si>
  <si>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</si>
  <si>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</si>
  <si>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</si>
  <si>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</si>
  <si>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</si>
  <si>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</si>
  <si>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</si>
  <si>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</si>
  <si>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</si>
  <si>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</si>
  <si>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</si>
  <si>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</si>
  <si>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</si>
  <si>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</si>
  <si>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</si>
  <si>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</si>
  <si>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</si>
  <si>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</si>
  <si>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</si>
  <si>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</si>
  <si>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</si>
  <si>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</si>
  <si>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</si>
  <si>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</si>
  <si>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</si>
  <si>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</si>
  <si>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</si>
  <si>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</si>
  <si>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</si>
  <si>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</si>
  <si>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</si>
  <si>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</si>
  <si>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</si>
  <si>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</si>
  <si>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</si>
  <si>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</si>
  <si>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</si>
  <si>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</si>
  <si>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</si>
  <si>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</si>
  <si>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</si>
  <si>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</si>
  <si>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</si>
  <si>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</si>
  <si>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</si>
  <si>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</si>
  <si>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</si>
  <si>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</si>
  <si>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</si>
  <si>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</si>
  <si>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</si>
  <si>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</si>
  <si>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</si>
  <si>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</si>
  <si>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</si>
  <si>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</si>
  <si>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</si>
  <si>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</si>
  <si>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</si>
  <si>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</si>
  <si>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</si>
  <si>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</si>
  <si>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</si>
  <si>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</si>
  <si>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</si>
  <si>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</si>
  <si>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</si>
  <si>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</si>
  <si>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</si>
  <si>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</si>
  <si>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</si>
  <si>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</si>
  <si>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</si>
  <si>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</si>
  <si>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</si>
  <si>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</si>
  <si>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</si>
  <si>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</si>
  <si>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</si>
  <si>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</si>
  <si>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</si>
  <si>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</si>
  <si>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</si>
  <si>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</si>
  <si>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</si>
  <si>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</si>
  <si>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</si>
  <si>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</si>
  <si>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</si>
  <si>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</si>
  <si>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</si>
  <si>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</si>
  <si>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</si>
  <si>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</si>
  <si>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</si>
  <si>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</si>
  <si>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</si>
  <si>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</si>
  <si>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</si>
  <si>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</si>
  <si>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</si>
  <si>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</si>
  <si>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</si>
  <si>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</si>
  <si>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</si>
  <si>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</si>
  <si>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</si>
  <si>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</si>
  <si>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</si>
  <si>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</si>
  <si>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</si>
  <si>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</si>
  <si>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</si>
  <si>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</si>
  <si>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</si>
  <si>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</si>
  <si>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</si>
  <si>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</si>
  <si>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</si>
  <si>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</si>
  <si>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</si>
  <si>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</si>
  <si>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</si>
  <si>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</si>
  <si>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</si>
  <si>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</si>
  <si>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</si>
  <si>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</si>
  <si>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</si>
  <si>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</si>
  <si>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</si>
  <si>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</si>
  <si>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</si>
  <si>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</si>
  <si>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</si>
  <si>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</si>
  <si>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</si>
  <si>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</si>
  <si>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</si>
  <si>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</si>
  <si>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</si>
  <si>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</si>
  <si>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</si>
  <si>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</si>
  <si>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</si>
  <si>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</si>
  <si>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</si>
  <si>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</si>
  <si>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</si>
  <si>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</si>
  <si>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</si>
  <si>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</si>
  <si>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</si>
  <si>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</si>
  <si>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</si>
  <si>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</si>
  <si>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</si>
  <si>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</si>
  <si>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</si>
  <si>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</si>
  <si>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</si>
  <si>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</si>
  <si>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</si>
  <si>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</si>
  <si>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</si>
  <si>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</si>
  <si>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</si>
  <si>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</si>
  <si>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</si>
  <si>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</si>
  <si>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</si>
  <si>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</si>
  <si>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</si>
  <si>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</si>
  <si>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</si>
  <si>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</si>
  <si>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</si>
  <si>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</si>
  <si>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</si>
  <si>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</si>
  <si>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</si>
  <si>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</si>
  <si>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</si>
  <si>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</si>
  <si>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</si>
  <si>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</si>
  <si>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</si>
  <si>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</si>
  <si>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</si>
  <si>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</si>
  <si>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</si>
  <si>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</si>
  <si>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</si>
  <si>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</si>
  <si>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</si>
  <si>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</si>
  <si>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</si>
  <si>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</si>
  <si>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</si>
  <si>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</si>
  <si>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</si>
  <si>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</si>
  <si>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</si>
  <si>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</si>
  <si>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</si>
  <si>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</si>
  <si>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</si>
  <si>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</si>
  <si>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</si>
  <si>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</si>
  <si>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</si>
  <si>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</si>
  <si>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</si>
  <si>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</si>
  <si>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</si>
  <si>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</si>
  <si>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</si>
  <si>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</si>
  <si>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</si>
  <si>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</si>
  <si>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</si>
  <si>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</si>
  <si>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</si>
  <si>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</si>
  <si>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</si>
  <si>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</si>
  <si>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</si>
  <si>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</si>
  <si>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</si>
  <si>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</si>
  <si>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</si>
  <si>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</si>
  <si>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</si>
  <si>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</si>
  <si>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</si>
  <si>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</si>
  <si>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</si>
  <si>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</si>
  <si>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</si>
  <si>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</si>
  <si>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</si>
  <si>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</si>
  <si>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</si>
  <si>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</si>
  <si>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</si>
  <si>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</si>
  <si>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</si>
  <si>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</si>
  <si>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</si>
  <si>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</si>
  <si>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</si>
  <si>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</si>
  <si>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</si>
  <si>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</si>
  <si>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</si>
  <si>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</si>
  <si>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</si>
  <si>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</si>
  <si>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</si>
  <si>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</si>
  <si>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</si>
  <si>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</si>
  <si>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</si>
  <si>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</si>
  <si>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</si>
  <si>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</si>
  <si>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</si>
  <si>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</si>
  <si>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</si>
  <si>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</si>
  <si>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</si>
  <si>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</si>
  <si>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</si>
  <si>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</si>
  <si>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</si>
  <si>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</si>
  <si>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</si>
  <si>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</si>
  <si>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</si>
  <si>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</si>
  <si>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</si>
  <si>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</si>
  <si>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</si>
  <si>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</si>
  <si>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</si>
  <si>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</si>
  <si>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</si>
  <si>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</si>
  <si>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</si>
  <si>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</si>
  <si>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</si>
  <si>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</si>
  <si>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</si>
  <si>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</si>
  <si>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</si>
  <si>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</si>
  <si>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</si>
  <si>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</si>
  <si>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</si>
  <si>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</si>
  <si>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</si>
  <si>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</si>
  <si>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</si>
  <si>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</si>
  <si>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</si>
  <si>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</si>
  <si>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</si>
  <si>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</si>
  <si>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</si>
  <si>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</si>
  <si>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</si>
  <si>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</si>
  <si>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</si>
  <si>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</si>
  <si>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</si>
  <si>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</si>
  <si>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</si>
  <si>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</si>
  <si>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</si>
  <si>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</si>
  <si>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</si>
  <si>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</si>
  <si>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</si>
  <si>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</si>
  <si>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</si>
  <si>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</si>
  <si>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</si>
  <si>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</si>
  <si>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</si>
  <si>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</si>
  <si>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</si>
  <si>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</si>
  <si>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</si>
  <si>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</si>
  <si>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</si>
  <si>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</si>
  <si>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</si>
  <si>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</si>
  <si>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</si>
  <si>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</si>
  <si>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</si>
  <si>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</si>
  <si>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</si>
  <si>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</si>
  <si>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</si>
  <si>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</si>
  <si>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</si>
  <si>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</si>
  <si>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</si>
  <si>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</si>
  <si>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</si>
  <si>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</si>
  <si>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</si>
  <si>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</si>
  <si>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</si>
  <si>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</si>
  <si>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</si>
  <si>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</si>
  <si>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</si>
  <si>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</si>
  <si>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</si>
  <si>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</si>
  <si>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</si>
  <si>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</si>
  <si>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</si>
  <si>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</si>
  <si>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</si>
  <si>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</si>
  <si>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</si>
  <si>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</si>
  <si>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</si>
  <si>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</si>
  <si>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</si>
  <si>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</si>
  <si>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</si>
  <si>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</si>
  <si>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</si>
  <si>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</si>
  <si>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</si>
  <si>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</si>
  <si>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</si>
  <si>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</si>
  <si>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</si>
  <si>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</si>
  <si>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</si>
  <si>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</si>
  <si>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</si>
  <si>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</si>
  <si>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</si>
  <si>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</si>
  <si>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</si>
  <si>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</si>
  <si>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</si>
  <si>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</si>
  <si>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</si>
  <si>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</si>
  <si>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</si>
  <si>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</si>
  <si>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</si>
  <si>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</si>
  <si>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</si>
  <si>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</si>
  <si>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</si>
  <si>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</si>
  <si>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</si>
  <si>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</si>
  <si>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</si>
  <si>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</si>
  <si>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</si>
  <si>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</si>
  <si>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</si>
  <si>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</si>
  <si>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</si>
  <si>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</si>
  <si>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</si>
  <si>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</si>
  <si>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</si>
  <si>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</si>
  <si>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</si>
  <si>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</si>
  <si>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</si>
  <si>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</si>
  <si>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</si>
  <si>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</si>
  <si>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</si>
  <si>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</si>
  <si>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</si>
  <si>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</si>
  <si>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</si>
  <si>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</si>
  <si>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</si>
  <si>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</si>
  <si>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</si>
  <si>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</si>
  <si>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</si>
  <si>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</si>
  <si>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</si>
  <si>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</si>
  <si>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</si>
  <si>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</si>
  <si>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</si>
  <si>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</si>
  <si>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</si>
  <si>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</si>
  <si>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</si>
  <si>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</si>
  <si>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</si>
  <si>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</si>
  <si>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</si>
  <si>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</si>
  <si>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</si>
  <si>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</si>
  <si>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</si>
  <si>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</si>
  <si>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</si>
  <si>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</si>
  <si>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</si>
  <si>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</si>
  <si>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</si>
  <si>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</si>
  <si>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</si>
  <si>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</si>
  <si>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</si>
  <si>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</si>
  <si>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</si>
  <si>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</si>
  <si>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</si>
  <si>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</si>
  <si>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</si>
  <si>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</si>
  <si>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</si>
  <si>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</si>
  <si>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</si>
  <si>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</si>
  <si>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</si>
  <si>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</si>
  <si>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</si>
  <si>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</si>
  <si>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</si>
  <si>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</si>
  <si>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</si>
  <si>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</si>
  <si>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</si>
  <si>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</si>
  <si>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</si>
  <si>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</si>
  <si>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</si>
  <si>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</si>
  <si>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</si>
  <si>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</si>
  <si>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</si>
  <si>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</si>
  <si>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</si>
  <si>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</si>
  <si>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</si>
  <si>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</si>
  <si>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</si>
  <si>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</si>
  <si>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</si>
  <si>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</si>
  <si>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</si>
  <si>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</si>
  <si>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</si>
  <si>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</si>
  <si>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</si>
  <si>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</si>
  <si>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</si>
  <si>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</si>
  <si>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</si>
  <si>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</si>
  <si>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</si>
  <si>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</si>
  <si>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</si>
  <si>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</si>
  <si>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</si>
  <si>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</si>
  <si>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</si>
  <si>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</si>
  <si>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</si>
  <si>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</si>
  <si>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</si>
  <si>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</si>
  <si>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</si>
  <si>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</si>
  <si>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</si>
  <si>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</si>
  <si>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</si>
  <si>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</si>
  <si>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</si>
  <si>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</si>
  <si>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</si>
  <si>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</si>
  <si>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</si>
  <si>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</si>
  <si>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</si>
  <si>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</si>
  <si>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</si>
  <si>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</si>
  <si>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</si>
  <si>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</si>
  <si>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</si>
  <si>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</si>
  <si>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</si>
  <si>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</si>
  <si>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</si>
  <si>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</si>
  <si>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</si>
  <si>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</si>
  <si>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</si>
  <si>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</si>
  <si>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</si>
  <si>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</si>
  <si>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</si>
  <si>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</si>
  <si>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</si>
  <si>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</si>
  <si>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</si>
  <si>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</si>
  <si>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</si>
  <si>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</si>
  <si>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</si>
  <si>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</si>
  <si>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</si>
  <si>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</si>
  <si>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</si>
  <si>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</si>
  <si>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</si>
  <si>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</si>
  <si>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</si>
  <si>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</si>
  <si>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</si>
  <si>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</si>
  <si>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</si>
  <si>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</si>
  <si>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</si>
  <si>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</si>
  <si>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</si>
  <si>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</si>
  <si>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</si>
  <si>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</si>
  <si>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</si>
  <si>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</si>
  <si>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</si>
  <si>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</si>
  <si>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</si>
  <si>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</si>
  <si>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</si>
  <si>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</si>
  <si>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</si>
  <si>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</si>
  <si>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</si>
  <si>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</si>
  <si>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</si>
  <si>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</si>
  <si>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</si>
  <si>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</si>
  <si>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</si>
  <si>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</si>
  <si>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</si>
  <si>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</si>
  <si>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</si>
  <si>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</si>
  <si>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</si>
  <si>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</si>
  <si>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</si>
  <si>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</si>
  <si>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</si>
  <si>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</si>
  <si>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</si>
  <si>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</si>
  <si>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</si>
  <si>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</si>
  <si>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</si>
  <si>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</si>
  <si>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</si>
  <si>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</si>
  <si>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</si>
  <si>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</si>
  <si>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</si>
  <si>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</si>
  <si>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</si>
  <si>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</si>
  <si>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</si>
  <si>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</si>
  <si>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</si>
  <si>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</si>
  <si>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</si>
  <si>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</si>
  <si>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</si>
  <si>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</si>
  <si>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</si>
  <si>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</si>
  <si>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</si>
  <si>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</si>
  <si>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</si>
  <si>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</si>
  <si>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</si>
  <si>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</si>
  <si>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</si>
  <si>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</si>
  <si>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</si>
  <si>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</si>
  <si>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</si>
  <si>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</si>
  <si>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</si>
  <si>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</si>
  <si>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</si>
  <si>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</si>
  <si>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</si>
  <si>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</si>
  <si>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</si>
  <si>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</si>
  <si>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</si>
  <si>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</si>
  <si>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</si>
  <si>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</si>
  <si>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</si>
  <si>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</si>
  <si>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</si>
  <si>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</si>
  <si>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</si>
  <si>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</si>
  <si>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</si>
  <si>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</si>
  <si>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</si>
  <si>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</si>
  <si>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</si>
  <si>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</si>
  <si>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</si>
  <si>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</si>
  <si>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</si>
  <si>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</si>
  <si>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</si>
  <si>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</si>
  <si>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</si>
  <si>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</si>
  <si>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</si>
  <si>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</si>
  <si>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</si>
  <si>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</si>
  <si>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</si>
  <si>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</si>
  <si>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</si>
  <si>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</si>
  <si>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</si>
  <si>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</si>
  <si>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</si>
  <si>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</si>
  <si>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</si>
  <si>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</si>
  <si>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</si>
  <si>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</si>
  <si>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</si>
  <si>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</si>
  <si>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</si>
  <si>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</si>
  <si>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</si>
  <si>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</si>
  <si>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</si>
  <si>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</si>
  <si>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</si>
  <si>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</si>
  <si>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</si>
  <si>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</si>
  <si>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</si>
  <si>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</si>
  <si>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</si>
  <si>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</si>
  <si>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</si>
  <si>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</si>
  <si>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</si>
  <si>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</si>
  <si>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</si>
  <si>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</si>
  <si>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</si>
  <si>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</si>
  <si>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</si>
  <si>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</si>
  <si>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</si>
  <si>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</si>
  <si>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</si>
  <si>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</si>
  <si>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</si>
  <si>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</si>
  <si>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</si>
  <si>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</si>
  <si>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</si>
  <si>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</si>
  <si>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</si>
  <si>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</si>
  <si>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</si>
  <si>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</si>
  <si>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</si>
  <si>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</si>
  <si>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</si>
  <si>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</si>
  <si>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</si>
  <si>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</si>
  <si>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</si>
  <si>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</si>
  <si>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</si>
  <si>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</si>
  <si>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</si>
  <si>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</si>
  <si>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</si>
  <si>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</si>
  <si>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</si>
  <si>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</si>
  <si>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</si>
  <si>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</si>
  <si>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</si>
  <si>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</si>
  <si>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</si>
  <si>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</si>
  <si>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</si>
  <si>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</si>
  <si>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</si>
  <si>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</si>
  <si>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</si>
  <si>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</si>
  <si>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</si>
  <si>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</si>
  <si>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</si>
  <si>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</si>
  <si>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</si>
  <si>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</si>
  <si>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</si>
  <si>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</si>
  <si>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</si>
  <si>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</si>
  <si>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</si>
  <si>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</si>
  <si>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</si>
  <si>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</si>
  <si>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</si>
  <si>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</si>
  <si>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</si>
  <si>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</si>
  <si>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</si>
  <si>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</si>
  <si>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</si>
  <si>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</si>
  <si>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</si>
  <si>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</si>
  <si>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</si>
  <si>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</si>
  <si>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</si>
  <si>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</si>
  <si>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</si>
  <si>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</si>
  <si>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</si>
  <si>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</si>
  <si>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</si>
  <si>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</si>
  <si>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</si>
  <si>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</si>
  <si>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</si>
  <si>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</si>
  <si>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</si>
  <si>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</si>
  <si>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</si>
  <si>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</si>
  <si>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</si>
  <si>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</si>
  <si>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</si>
  <si>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</si>
  <si>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</si>
  <si>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</si>
  <si>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</si>
  <si>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</si>
  <si>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</si>
  <si>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</si>
  <si>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</si>
  <si>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</si>
  <si>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</si>
  <si>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</si>
  <si>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</si>
  <si>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</si>
  <si>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</si>
  <si>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</si>
  <si>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</si>
  <si>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</si>
  <si>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</si>
  <si>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</si>
  <si>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</si>
  <si>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</si>
  <si>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</si>
  <si>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</si>
  <si>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</si>
  <si>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</si>
  <si>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</si>
  <si>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</si>
  <si>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</si>
  <si>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</si>
  <si>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</si>
  <si>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</si>
  <si>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</si>
  <si>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</si>
  <si>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</si>
  <si>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</si>
  <si>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</si>
  <si>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</si>
  <si>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</si>
  <si>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</si>
  <si>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</si>
  <si>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</si>
  <si>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</si>
  <si>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</si>
  <si>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</si>
  <si>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</si>
  <si>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</si>
  <si>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</si>
  <si>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</si>
  <si>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</si>
  <si>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</si>
  <si>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</si>
  <si>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</si>
  <si>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</si>
  <si>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</si>
  <si>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</si>
  <si>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</si>
  <si>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</si>
  <si>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</si>
  <si>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</si>
  <si>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</si>
  <si>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</si>
  <si>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</si>
  <si>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</si>
  <si>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</si>
  <si>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</si>
  <si>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</si>
  <si>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</si>
  <si>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</si>
  <si>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</si>
  <si>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</si>
  <si>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</si>
  <si>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</si>
  <si>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</si>
  <si>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</si>
  <si>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</si>
  <si>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</si>
  <si>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</si>
  <si>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</si>
  <si>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</si>
  <si>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</si>
  <si>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</si>
  <si>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</si>
  <si>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</si>
  <si>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</si>
  <si>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</si>
  <si>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</si>
  <si>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</si>
  <si>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</si>
  <si>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</si>
  <si>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</si>
  <si>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</si>
  <si>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</si>
  <si>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</si>
  <si>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</si>
  <si>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</si>
  <si>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</si>
  <si>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</si>
  <si>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</si>
  <si>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</si>
  <si>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</si>
  <si>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</si>
  <si>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</si>
  <si>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</si>
  <si>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</si>
  <si>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</si>
  <si>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</si>
  <si>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</si>
  <si>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</si>
  <si>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</si>
  <si>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</si>
  <si>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</si>
  <si>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</si>
  <si>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</si>
  <si>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</si>
  <si>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</si>
  <si>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</si>
  <si>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</si>
  <si>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</si>
  <si>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</si>
  <si>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</si>
  <si>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</si>
  <si>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</si>
  <si>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</si>
  <si>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</si>
  <si>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</si>
  <si>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</si>
  <si>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</si>
  <si>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</si>
  <si>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</si>
  <si>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</si>
  <si>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</si>
  <si>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</si>
  <si>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</si>
  <si>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</si>
  <si>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</si>
  <si>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</si>
  <si>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</si>
  <si>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</si>
  <si>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</si>
  <si>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</si>
  <si>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</si>
  <si>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</si>
  <si>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</si>
  <si>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</si>
  <si>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</si>
  <si>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</si>
  <si>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</si>
  <si>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</si>
  <si>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</si>
  <si>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</si>
  <si>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</si>
  <si>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</si>
  <si>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</si>
  <si>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</si>
  <si>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</si>
  <si>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</si>
  <si>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</si>
  <si>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</si>
  <si>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</si>
  <si>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</si>
  <si>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</si>
  <si>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</si>
  <si>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</si>
  <si>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</si>
  <si>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</si>
  <si>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</si>
  <si>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</si>
  <si>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</si>
  <si>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</si>
  <si>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</si>
  <si>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</si>
  <si>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</si>
  <si>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</si>
  <si>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</si>
  <si>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</si>
  <si>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</si>
  <si>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</si>
  <si>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</si>
  <si>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</si>
  <si>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</si>
  <si>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</si>
  <si>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</si>
  <si>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</si>
  <si>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</si>
  <si>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</si>
  <si>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</si>
  <si>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</si>
  <si>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</si>
  <si>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</si>
  <si>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</si>
  <si>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</si>
  <si>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</si>
  <si>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</si>
  <si>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</si>
  <si>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</si>
  <si>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</si>
  <si>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</si>
  <si>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</si>
  <si>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</si>
  <si>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</si>
  <si>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</si>
  <si>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</si>
  <si>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</si>
  <si>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</si>
  <si>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</si>
  <si>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</si>
  <si>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</si>
  <si>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</si>
  <si>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</si>
  <si>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</si>
  <si>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</si>
  <si>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</si>
  <si>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</si>
  <si>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</si>
  <si>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</si>
  <si>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</si>
  <si>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</si>
  <si>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</si>
  <si>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</si>
  <si>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</si>
  <si>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</si>
  <si>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</si>
  <si>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</si>
  <si>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</si>
  <si>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</si>
  <si>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</si>
  <si>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</si>
  <si>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</si>
  <si>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</si>
  <si>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</si>
  <si>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</si>
  <si>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</si>
  <si>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</si>
  <si>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</si>
  <si>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</si>
  <si>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</si>
  <si>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</si>
  <si>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</si>
  <si>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</si>
  <si>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</si>
  <si>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</si>
  <si>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</si>
  <si>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</si>
  <si>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</si>
  <si>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</si>
  <si>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</si>
  <si>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</si>
  <si>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</si>
  <si>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</si>
  <si>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</si>
  <si>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</si>
  <si>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</si>
  <si>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</si>
  <si>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</si>
  <si>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</si>
  <si>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</si>
  <si>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</si>
  <si>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</si>
  <si>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</si>
  <si>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</si>
  <si>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</si>
  <si>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</si>
  <si>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</si>
  <si>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</si>
  <si>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</si>
  <si>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</si>
  <si>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</si>
  <si>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</si>
  <si>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</si>
  <si>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</si>
  <si>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</si>
  <si>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</si>
  <si>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</si>
  <si>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</si>
  <si>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</si>
  <si>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</si>
  <si>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</si>
  <si>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</si>
  <si>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</si>
  <si>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</si>
  <si>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</si>
  <si>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</si>
  <si>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</si>
  <si>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</si>
  <si>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</si>
  <si>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</si>
  <si>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</si>
  <si>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</si>
  <si>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</si>
  <si>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</si>
  <si>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</si>
  <si>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</si>
  <si>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</si>
  <si>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</si>
  <si>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</si>
  <si>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</si>
  <si>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</si>
  <si>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</si>
  <si>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</si>
  <si>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</si>
  <si>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</si>
  <si>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</si>
  <si>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</si>
  <si>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</si>
  <si>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</si>
  <si>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</si>
  <si>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</si>
  <si>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</si>
  <si>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</si>
  <si>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</si>
  <si>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</si>
  <si>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</si>
  <si>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</si>
  <si>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</si>
  <si>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</si>
  <si>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</si>
  <si>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</si>
  <si>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</si>
  <si>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</si>
  <si>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</si>
  <si>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</si>
  <si>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</si>
  <si>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</si>
  <si>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</si>
  <si>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</si>
  <si>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</si>
  <si>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</si>
  <si>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</si>
  <si>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</si>
  <si>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</si>
  <si>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</si>
  <si>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</si>
  <si>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</si>
  <si>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</si>
  <si>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</si>
  <si>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</si>
  <si>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</si>
  <si>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</si>
  <si>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</si>
  <si>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</si>
  <si>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</si>
  <si>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</si>
  <si>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</si>
  <si>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</si>
  <si>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</si>
  <si>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</si>
  <si>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</si>
  <si>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</si>
  <si>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</si>
  <si>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</si>
  <si>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</si>
  <si>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</si>
  <si>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</si>
  <si>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</si>
  <si>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</si>
  <si>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</si>
  <si>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</si>
  <si>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</si>
  <si>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</si>
  <si>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</si>
  <si>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</si>
  <si>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</si>
  <si>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</si>
  <si>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</si>
  <si>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</si>
  <si>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</si>
  <si>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</si>
  <si>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</si>
  <si>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</si>
  <si>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</si>
  <si>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</si>
  <si>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</si>
  <si>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</si>
  <si>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</si>
  <si>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</si>
  <si>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</si>
  <si>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</si>
  <si>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</si>
  <si>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</si>
  <si>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</si>
  <si>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</si>
  <si>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</si>
  <si>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</si>
  <si>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</si>
  <si>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</si>
  <si>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</si>
  <si>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</si>
  <si>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</si>
  <si>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</si>
  <si>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</si>
  <si>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</si>
  <si>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</si>
  <si>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</si>
  <si>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</si>
  <si>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</si>
  <si>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</si>
  <si>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</si>
  <si>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</si>
  <si>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</si>
  <si>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</si>
  <si>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</si>
  <si>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</si>
  <si>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</si>
  <si>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</si>
  <si>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</si>
  <si>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</si>
  <si>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</si>
  <si>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</si>
  <si>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</si>
  <si>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</si>
  <si>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</si>
  <si>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</si>
  <si>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</si>
  <si>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</si>
  <si>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</si>
  <si>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</si>
  <si>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</si>
  <si>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</si>
  <si>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</si>
  <si>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</si>
  <si>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</si>
  <si>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</si>
  <si>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</si>
  <si>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</si>
  <si>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</si>
  <si>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</si>
  <si>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</si>
  <si>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</si>
  <si>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</si>
  <si>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</si>
  <si>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</si>
  <si>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</si>
  <si>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</si>
  <si>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</si>
  <si>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</si>
  <si>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</si>
  <si>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</si>
  <si>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</si>
  <si>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</si>
  <si>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</si>
  <si>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</si>
  <si>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</si>
  <si>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</si>
  <si>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</si>
  <si>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</si>
  <si>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</si>
  <si>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</si>
  <si>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</si>
  <si>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</si>
  <si>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</si>
  <si>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</si>
  <si>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</si>
  <si>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</si>
  <si>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</si>
  <si>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</si>
  <si>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</si>
  <si>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</si>
  <si>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</si>
  <si>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</si>
  <si>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</si>
  <si>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</si>
  <si>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</si>
  <si>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</si>
  <si>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</si>
  <si>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</si>
  <si>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</si>
  <si>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</si>
  <si>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</si>
  <si>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</si>
  <si>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</si>
  <si>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</si>
  <si>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</si>
  <si>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</si>
  <si>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</si>
  <si>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</si>
  <si>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</si>
  <si>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</si>
  <si>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</si>
  <si>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</si>
  <si>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</si>
  <si>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</si>
  <si>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</si>
  <si>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</si>
  <si>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</si>
  <si>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</si>
  <si>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</si>
  <si>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</si>
  <si>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</si>
  <si>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</si>
  <si>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</si>
  <si>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</si>
  <si>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</si>
  <si>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</si>
  <si>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</si>
  <si>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</si>
  <si>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</si>
  <si>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</si>
  <si>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</si>
  <si>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</si>
  <si>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</si>
  <si>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</si>
  <si>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</si>
  <si>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</si>
  <si>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</si>
  <si>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</si>
  <si>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</si>
  <si>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</si>
  <si>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</si>
  <si>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</si>
  <si>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</si>
  <si>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</si>
  <si>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</si>
  <si>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</si>
  <si>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</si>
  <si>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</si>
  <si>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</si>
  <si>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</si>
  <si>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</si>
  <si>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</si>
  <si>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</si>
  <si>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</si>
  <si>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</si>
  <si>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</si>
  <si>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</si>
  <si>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</si>
  <si>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</si>
  <si>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</si>
  <si>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</si>
  <si>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</si>
  <si>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</si>
  <si>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</si>
  <si>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</si>
  <si>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</si>
  <si>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</si>
  <si>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</si>
  <si>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</si>
  <si>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</si>
  <si>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</si>
  <si>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</si>
  <si>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</si>
  <si>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</si>
  <si>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</si>
  <si>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</si>
  <si>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</si>
  <si>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</si>
  <si>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</si>
  <si>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</si>
  <si>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</si>
  <si>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</si>
  <si>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</si>
  <si>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</si>
  <si>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</si>
  <si>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</si>
  <si>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</si>
  <si>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</si>
  <si>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</si>
  <si>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</si>
  <si>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</si>
  <si>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</si>
  <si>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</si>
  <si>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</si>
  <si>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</si>
  <si>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</si>
  <si>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</si>
  <si>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</si>
  <si>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</si>
  <si>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</si>
  <si>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</si>
  <si>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</si>
  <si>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</si>
  <si>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</si>
  <si>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</si>
  <si>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</si>
  <si>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</si>
  <si>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</si>
  <si>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</si>
  <si>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</si>
  <si>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</si>
  <si>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</si>
  <si>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</si>
  <si>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</si>
  <si>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</si>
  <si>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</si>
  <si>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</si>
  <si>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</si>
  <si>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</si>
  <si>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</si>
  <si>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</si>
  <si>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</si>
  <si>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</si>
  <si>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</si>
  <si>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</si>
  <si>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</si>
  <si>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</si>
  <si>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</si>
  <si>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</si>
  <si>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</si>
  <si>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</si>
  <si>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</si>
  <si>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</si>
  <si>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</si>
  <si>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</si>
  <si>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</si>
  <si>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</si>
  <si>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</si>
  <si>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</si>
  <si>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</si>
  <si>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</si>
  <si>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</si>
  <si>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</si>
  <si>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</si>
  <si>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</si>
  <si>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</si>
  <si>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</si>
  <si>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</si>
  <si>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</si>
  <si>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</si>
  <si>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</si>
  <si>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</si>
  <si>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</si>
  <si>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</si>
  <si>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</si>
  <si>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</si>
  <si>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</si>
  <si>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</si>
  <si>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</si>
  <si>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</si>
  <si>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</si>
  <si>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</si>
  <si>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</si>
  <si>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</si>
  <si>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</si>
  <si>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</si>
  <si>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</si>
  <si>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</si>
  <si>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</si>
  <si>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</si>
  <si>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</si>
  <si>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</si>
  <si>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</si>
  <si>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</si>
  <si>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</si>
  <si>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</si>
  <si>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</si>
  <si>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</si>
  <si>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</si>
  <si>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</si>
  <si>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</si>
  <si>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</si>
  <si>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</si>
  <si>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</si>
  <si>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</si>
  <si>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</si>
  <si>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</si>
  <si>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</si>
  <si>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</si>
  <si>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</si>
  <si>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</si>
  <si>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</si>
  <si>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</si>
  <si>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</si>
  <si>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</si>
  <si>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</si>
  <si>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</si>
  <si>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</si>
  <si>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</si>
  <si>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</si>
  <si>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</si>
  <si>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</si>
  <si>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</si>
  <si>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</si>
  <si>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</si>
  <si>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</si>
  <si>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</si>
  <si>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</si>
  <si>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</si>
  <si>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</si>
  <si>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</si>
  <si>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</si>
  <si>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</si>
  <si>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</si>
  <si>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</si>
  <si>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</si>
  <si>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</si>
  <si>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</si>
  <si>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</si>
  <si>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</si>
  <si>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</si>
  <si>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</si>
  <si>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</si>
  <si>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</si>
  <si>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</si>
  <si>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</si>
  <si>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</si>
  <si>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</si>
  <si>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</si>
  <si>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</si>
  <si>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</si>
  <si>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</si>
  <si>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</si>
  <si>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</si>
  <si>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</si>
  <si>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</si>
  <si>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</si>
  <si>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</si>
  <si>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</si>
  <si>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</si>
  <si>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</si>
  <si>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</si>
  <si>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</si>
  <si>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</si>
  <si>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</si>
  <si>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</si>
  <si>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</si>
  <si>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</si>
  <si>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</si>
  <si>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</si>
  <si>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</si>
  <si>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</si>
  <si>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</si>
  <si>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</si>
  <si>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</si>
  <si>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</si>
  <si>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</si>
  <si>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</si>
  <si>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</si>
  <si>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</si>
  <si>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</si>
  <si>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</si>
  <si>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</si>
  <si>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</si>
  <si>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</si>
  <si>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</si>
  <si>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</si>
  <si>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</si>
  <si>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</si>
  <si>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</si>
  <si>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</si>
  <si>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</si>
  <si>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</si>
  <si>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</si>
  <si>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</si>
  <si>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</si>
  <si>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</si>
  <si>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</si>
  <si>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</si>
  <si>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</si>
  <si>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</si>
  <si>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</si>
  <si>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</si>
  <si>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</si>
  <si>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</si>
  <si>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</si>
  <si>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</si>
  <si>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</si>
  <si>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</si>
  <si>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</si>
  <si>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</si>
  <si>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</si>
  <si>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</si>
  <si>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</si>
  <si>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</si>
  <si>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</si>
  <si>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</si>
  <si>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</si>
  <si>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</si>
  <si>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</si>
  <si>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</si>
  <si>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</si>
  <si>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</si>
  <si>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</si>
  <si>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</si>
  <si>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</si>
  <si>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</si>
  <si>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</si>
  <si>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</si>
  <si>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</si>
  <si>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</si>
  <si>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</si>
  <si>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</si>
  <si>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</si>
  <si>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</si>
  <si>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</si>
  <si>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</si>
  <si>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</si>
  <si>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</si>
  <si>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</si>
  <si>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</si>
  <si>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</si>
  <si>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</si>
  <si>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</si>
  <si>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</si>
  <si>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</si>
  <si>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</si>
  <si>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</si>
  <si>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</si>
  <si>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</si>
  <si>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</si>
  <si>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</si>
  <si>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</si>
  <si>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</si>
  <si>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</si>
  <si>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</si>
  <si>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</si>
  <si>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</si>
  <si>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</si>
  <si>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</si>
  <si>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</si>
  <si>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</si>
  <si>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</si>
  <si>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</si>
  <si>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</si>
  <si>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</si>
  <si>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</si>
  <si>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</si>
  <si>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</si>
  <si>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</si>
  <si>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</si>
  <si>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</si>
  <si>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</si>
  <si>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</si>
  <si>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</si>
  <si>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</si>
  <si>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</si>
  <si>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</si>
  <si>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</si>
  <si>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</si>
  <si>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</si>
  <si>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</si>
  <si>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</si>
  <si>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</si>
  <si>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</si>
  <si>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</si>
  <si>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</si>
  <si>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</si>
  <si>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</si>
  <si>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</si>
  <si>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</si>
  <si>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</si>
  <si>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</si>
  <si>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</si>
  <si>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</si>
  <si>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</si>
  <si>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</si>
  <si>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</si>
  <si>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</si>
  <si>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</si>
  <si>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</si>
  <si>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</si>
  <si>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</si>
  <si>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</si>
  <si>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</si>
  <si>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</si>
  <si>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</si>
  <si>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</si>
  <si>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</si>
  <si>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</si>
  <si>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</si>
  <si>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</si>
  <si>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</si>
  <si>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</si>
  <si>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</si>
  <si>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</si>
  <si>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</si>
  <si>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</si>
  <si>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</si>
  <si>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</si>
  <si>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</si>
  <si>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</si>
  <si>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</si>
  <si>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</si>
  <si>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</si>
  <si>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</si>
  <si>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</si>
  <si>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</si>
  <si>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</si>
  <si>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</si>
  <si>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</si>
  <si>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</si>
  <si>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</si>
  <si>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</si>
  <si>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</si>
  <si>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</si>
  <si>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</si>
  <si>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</si>
  <si>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</si>
  <si>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</si>
  <si>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</si>
  <si>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</si>
  <si>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</si>
  <si>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</si>
  <si>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</si>
  <si>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</si>
  <si>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</si>
  <si>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</si>
  <si>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</si>
  <si>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</si>
  <si>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</si>
  <si>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</si>
  <si>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</si>
  <si>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</si>
  <si>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</si>
  <si>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</si>
  <si>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</si>
  <si>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</si>
  <si>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</si>
  <si>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</si>
  <si>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</si>
  <si>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</si>
  <si>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</si>
  <si>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</si>
  <si>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</si>
  <si>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</si>
  <si>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</si>
  <si>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</si>
  <si>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</si>
  <si>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</si>
  <si>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</si>
  <si>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</si>
  <si>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</si>
  <si>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</si>
  <si>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</si>
  <si>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</si>
  <si>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</si>
  <si>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</si>
  <si>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</si>
  <si>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</si>
  <si>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</si>
  <si>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</si>
  <si>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</si>
  <si>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</si>
  <si>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</si>
  <si>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</si>
  <si>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</si>
  <si>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</si>
  <si>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</si>
  <si>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</si>
  <si>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</si>
  <si>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</si>
  <si>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</si>
  <si>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</si>
  <si>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</si>
  <si>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</si>
  <si>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</si>
  <si>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</si>
  <si>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</si>
  <si>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</si>
  <si>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</si>
  <si>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</si>
  <si>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</si>
  <si>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</si>
  <si>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</si>
  <si>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</si>
  <si>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</si>
  <si>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</si>
  <si>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</si>
  <si>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</si>
  <si>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</si>
  <si>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</si>
  <si>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</si>
  <si>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</si>
  <si>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</si>
  <si>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</si>
  <si>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</si>
  <si>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</si>
  <si>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</si>
  <si>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</si>
  <si>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</si>
  <si>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</si>
  <si>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</si>
  <si>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</si>
  <si>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</si>
  <si>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</si>
  <si>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</si>
  <si>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</si>
  <si>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</si>
  <si>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</si>
  <si>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</si>
  <si>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</si>
  <si>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</si>
  <si>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</si>
  <si>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</si>
  <si>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</si>
  <si>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</si>
  <si>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</si>
  <si>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</si>
  <si>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</si>
  <si>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</si>
  <si>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</si>
  <si>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</si>
  <si>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</si>
  <si>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</si>
  <si>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</si>
  <si>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</si>
  <si>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</si>
  <si>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</si>
  <si>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</si>
  <si>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</si>
  <si>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</si>
  <si>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</si>
  <si>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</si>
  <si>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</si>
  <si>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</si>
  <si>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</si>
  <si>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</si>
  <si>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</si>
  <si>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</si>
  <si>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</si>
  <si>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</si>
  <si>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</si>
  <si>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</si>
  <si>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</si>
  <si>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</si>
  <si>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</si>
  <si>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</si>
  <si>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</si>
  <si>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</si>
  <si>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</si>
  <si>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</si>
  <si>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</si>
  <si>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</si>
  <si>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</si>
  <si>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</si>
  <si>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</si>
  <si>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</si>
  <si>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</si>
  <si>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</si>
  <si>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</si>
  <si>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</si>
  <si>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</si>
  <si>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</si>
  <si>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</si>
  <si>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</si>
  <si>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</si>
  <si>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</si>
  <si>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</si>
  <si>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</si>
  <si>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</si>
  <si>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</si>
  <si>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</si>
  <si>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</si>
  <si>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</si>
  <si>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</si>
  <si>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</si>
  <si>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</si>
  <si>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</si>
  <si>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</si>
  <si>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</si>
  <si>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</si>
  <si>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</si>
  <si>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</si>
  <si>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</si>
  <si>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</si>
  <si>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</si>
  <si>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</si>
  <si>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</si>
  <si>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</si>
  <si>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</si>
  <si>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</si>
  <si>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</si>
  <si>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</si>
  <si>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</si>
  <si>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</si>
  <si>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</si>
  <si>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</si>
  <si>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</si>
  <si>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</si>
  <si>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</si>
  <si>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</si>
  <si>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</si>
  <si>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</si>
  <si>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</si>
  <si>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</si>
  <si>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</si>
  <si>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</si>
  <si>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</si>
  <si>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</si>
  <si>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</si>
  <si>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</si>
  <si>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</si>
  <si>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</si>
  <si>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</si>
  <si>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</si>
  <si>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</si>
  <si>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</si>
  <si>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</si>
  <si>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</si>
  <si>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</si>
  <si>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</si>
  <si>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</si>
  <si>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</si>
  <si>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</si>
  <si>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</si>
  <si>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</si>
  <si>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</si>
  <si>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</si>
  <si>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</si>
  <si>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</si>
  <si>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</si>
  <si>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</si>
  <si>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</si>
  <si>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</si>
  <si>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</si>
  <si>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</si>
  <si>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</si>
  <si>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</si>
  <si>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</si>
  <si>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</si>
  <si>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</si>
  <si>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</si>
  <si>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</si>
  <si>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</si>
  <si>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</si>
  <si>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</si>
  <si>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</si>
  <si>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</si>
  <si>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</si>
  <si>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</si>
  <si>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</si>
  <si>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</si>
  <si>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</si>
  <si>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</si>
  <si>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</si>
  <si>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</si>
  <si>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</si>
  <si>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</si>
  <si>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</si>
  <si>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</si>
  <si>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</si>
  <si>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</si>
  <si>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</si>
  <si>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</si>
  <si>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</si>
  <si>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</si>
  <si>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</si>
  <si>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</si>
  <si>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</si>
  <si>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</si>
  <si>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</si>
  <si>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</si>
  <si>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</si>
  <si>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</si>
  <si>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</si>
  <si>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</si>
  <si>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</si>
  <si>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</si>
  <si>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</si>
  <si>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</si>
  <si>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</si>
  <si>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</si>
  <si>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</si>
  <si>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</si>
  <si>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</si>
  <si>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</si>
  <si>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</si>
  <si>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</si>
  <si>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</si>
  <si>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</si>
  <si>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</si>
  <si>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</si>
  <si>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</si>
  <si>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</si>
  <si>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</si>
  <si>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</si>
  <si>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</si>
  <si>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</si>
  <si>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</si>
  <si>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</si>
  <si>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</si>
  <si>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</si>
  <si>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</si>
  <si>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</si>
  <si>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</si>
  <si>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</si>
  <si>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</si>
  <si>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</si>
  <si>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</si>
  <si>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</si>
  <si>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</si>
  <si>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</si>
  <si>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</si>
  <si>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</si>
  <si>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</si>
  <si>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</si>
  <si>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</si>
  <si>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</si>
  <si>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</si>
  <si>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</si>
  <si>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</si>
  <si>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</si>
  <si>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</si>
  <si>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</si>
  <si>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</si>
  <si>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</si>
  <si>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</si>
  <si>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</si>
  <si>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</si>
  <si>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</si>
  <si>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</si>
  <si>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</si>
  <si>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</si>
  <si>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</si>
  <si>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</si>
  <si>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</si>
  <si>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</si>
  <si>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</si>
  <si>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</si>
  <si>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</si>
  <si>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</si>
  <si>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</si>
  <si>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</si>
  <si>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</si>
  <si>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</si>
  <si>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</si>
  <si>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</si>
  <si>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</si>
  <si>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</si>
  <si>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</si>
  <si>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</si>
  <si>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</si>
  <si>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</si>
  <si>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</si>
  <si>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</si>
  <si>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</si>
  <si>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</si>
  <si>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</si>
  <si>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</si>
  <si>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</si>
  <si>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</si>
  <si>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</si>
  <si>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</si>
  <si>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</si>
  <si>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</si>
  <si>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</si>
  <si>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</si>
  <si>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</si>
  <si>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</si>
  <si>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</si>
  <si>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</si>
  <si>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</si>
  <si>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</si>
  <si>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</si>
  <si>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</si>
  <si>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</si>
  <si>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</si>
  <si>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</si>
  <si>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</si>
  <si>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</si>
  <si>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</si>
  <si>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</si>
  <si>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</si>
  <si>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</si>
  <si>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</si>
  <si>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</si>
  <si>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</si>
  <si>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</si>
  <si>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</si>
  <si>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</si>
  <si>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</si>
  <si>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</si>
  <si>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</si>
  <si>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</si>
  <si>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</si>
  <si>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</si>
  <si>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</si>
  <si>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</si>
  <si>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</si>
  <si>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</si>
  <si>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</si>
  <si>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</si>
  <si>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</si>
  <si>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</si>
  <si>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</si>
  <si>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</si>
  <si>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</si>
  <si>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</si>
  <si>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</si>
  <si>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</si>
  <si>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</si>
  <si>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</si>
  <si>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</si>
  <si>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</si>
  <si>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</si>
  <si>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</si>
  <si>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</si>
  <si>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</si>
  <si>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</si>
  <si>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</si>
  <si>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</si>
  <si>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</si>
  <si>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</si>
  <si>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</si>
  <si>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</si>
  <si>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</si>
  <si>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</si>
  <si>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</si>
  <si>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</si>
  <si>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</si>
  <si>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</si>
  <si>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</si>
  <si>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</si>
  <si>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</si>
  <si>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</si>
  <si>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</si>
  <si>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</si>
  <si>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</si>
  <si>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</si>
  <si>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</si>
  <si>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</si>
  <si>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</si>
  <si>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</si>
  <si>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</si>
  <si>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</si>
  <si>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</si>
  <si>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</si>
  <si>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</si>
  <si>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</si>
  <si>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</si>
  <si>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</si>
  <si>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</si>
  <si>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</si>
  <si>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</si>
  <si>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</si>
  <si>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</si>
  <si>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</si>
  <si>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</si>
  <si>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</si>
  <si>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</si>
  <si>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</si>
  <si>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</si>
  <si>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</si>
  <si>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</si>
  <si>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</si>
  <si>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</si>
  <si>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</si>
  <si>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</si>
  <si>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</si>
  <si>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</si>
  <si>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</si>
  <si>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</si>
  <si>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</si>
  <si>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</si>
  <si>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</si>
  <si>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</si>
  <si>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</si>
  <si>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</si>
  <si>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</si>
  <si>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</si>
  <si>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</si>
  <si>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</si>
  <si>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</si>
  <si>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</si>
  <si>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</si>
  <si>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</si>
  <si>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</si>
  <si>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</si>
  <si>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</si>
  <si>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</si>
  <si>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</si>
  <si>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</si>
  <si>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</si>
  <si>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</si>
  <si>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</si>
  <si>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</si>
  <si>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</si>
  <si>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</si>
  <si>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</si>
  <si>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</si>
  <si>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</si>
  <si>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</si>
  <si>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</si>
  <si>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</si>
  <si>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</si>
  <si>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</si>
  <si>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</si>
  <si>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</si>
  <si>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</si>
  <si>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</si>
  <si>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</si>
  <si>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</si>
  <si>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</si>
  <si>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</si>
  <si>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</si>
  <si>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</si>
  <si>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</si>
  <si>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</si>
  <si>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</si>
  <si>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</si>
  <si>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</si>
  <si>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</si>
  <si>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</si>
  <si>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</si>
  <si>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</si>
  <si>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</si>
  <si>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</si>
  <si>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</si>
  <si>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</si>
  <si>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</si>
  <si>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</si>
  <si>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</si>
  <si>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</si>
  <si>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</si>
  <si>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</si>
  <si>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</si>
  <si>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</si>
  <si>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</si>
  <si>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</si>
  <si>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</si>
  <si>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</si>
  <si>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</si>
  <si>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</si>
  <si>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</si>
  <si>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</si>
  <si>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</si>
  <si>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</si>
  <si>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</si>
  <si>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</si>
  <si>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</si>
  <si>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</si>
  <si>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</si>
  <si>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</si>
  <si>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</si>
  <si>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</si>
  <si>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</si>
  <si>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</si>
  <si>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</si>
  <si>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</si>
  <si>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</si>
  <si>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</si>
  <si>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</si>
  <si>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</si>
  <si>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</si>
  <si>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</si>
  <si>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</si>
  <si>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</si>
  <si>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</si>
  <si>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</si>
  <si>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</si>
  <si>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</si>
  <si>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</si>
  <si>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</si>
  <si>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</si>
  <si>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</si>
  <si>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</si>
  <si>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</si>
  <si>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</si>
  <si>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</si>
  <si>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</si>
  <si>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</si>
  <si>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</si>
  <si>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</si>
  <si>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</si>
  <si>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</si>
  <si>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</si>
  <si>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</si>
  <si>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</si>
  <si>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</si>
  <si>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</si>
  <si>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</si>
  <si>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</si>
  <si>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</si>
  <si>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</si>
  <si>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</si>
  <si>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</si>
  <si>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</si>
  <si>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</si>
  <si>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</si>
  <si>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</si>
  <si>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</si>
  <si>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</si>
  <si>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</si>
  <si>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</si>
  <si>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</si>
  <si>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</si>
  <si>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</si>
  <si>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</si>
  <si>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</si>
  <si>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</si>
  <si>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</si>
  <si>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</si>
  <si>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</si>
  <si>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</si>
  <si>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</si>
  <si>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</si>
  <si>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</si>
  <si>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</si>
  <si>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</si>
  <si>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</si>
  <si>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</si>
  <si>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</si>
  <si>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</si>
  <si>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</si>
  <si>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</si>
  <si>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</si>
  <si>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</si>
  <si>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</si>
  <si>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</si>
  <si>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</si>
  <si>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</si>
  <si>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</si>
  <si>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</si>
  <si>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</si>
  <si>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</si>
  <si>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</si>
  <si>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</si>
  <si>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</si>
  <si>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</si>
  <si>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</si>
  <si>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</si>
  <si>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</si>
  <si>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</si>
  <si>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</si>
  <si>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</si>
  <si>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</si>
  <si>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</si>
  <si>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</si>
  <si>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</si>
  <si>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</si>
  <si>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</si>
  <si>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</si>
  <si>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</si>
  <si>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</si>
  <si>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</si>
  <si>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</si>
  <si>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</si>
  <si>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</si>
  <si>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</si>
  <si>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</si>
  <si>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</si>
  <si>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</si>
  <si>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</si>
  <si>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</si>
  <si>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</si>
  <si>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</si>
  <si>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</si>
  <si>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</si>
  <si>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</si>
  <si>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</si>
  <si>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</si>
  <si>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</si>
  <si>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</si>
  <si>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</si>
  <si>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</si>
  <si>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</si>
  <si>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</si>
  <si>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</si>
  <si>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</si>
  <si>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</si>
  <si>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</si>
  <si>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</si>
  <si>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</si>
  <si>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</si>
  <si>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</si>
  <si>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</si>
  <si>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</si>
  <si>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</si>
  <si>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</si>
  <si>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</si>
  <si>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</si>
  <si>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</si>
  <si>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</si>
  <si>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</si>
  <si>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</si>
  <si>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</si>
  <si>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</si>
  <si>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</si>
  <si>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</si>
  <si>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</si>
  <si>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</si>
  <si>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</si>
  <si>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</si>
  <si>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</si>
  <si>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</si>
  <si>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</si>
  <si>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</si>
  <si>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</si>
  <si>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</si>
  <si>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</si>
  <si>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</si>
  <si>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</si>
  <si>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</si>
  <si>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</si>
  <si>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</si>
  <si>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</si>
  <si>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</si>
  <si>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</si>
  <si>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</si>
  <si>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</si>
  <si>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</si>
  <si>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</si>
  <si>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</si>
  <si>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</si>
  <si>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</si>
  <si>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</si>
  <si>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</si>
  <si>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</si>
  <si>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</si>
  <si>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</si>
  <si>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</si>
  <si>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</si>
  <si>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</si>
  <si>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</si>
  <si>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</si>
  <si>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</si>
  <si>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</si>
  <si>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</si>
  <si>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</si>
  <si>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</si>
  <si>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</si>
  <si>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</si>
  <si>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</si>
  <si>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</si>
  <si>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</si>
  <si>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</si>
  <si>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</si>
  <si>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</si>
  <si>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</si>
  <si>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</si>
  <si>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</si>
  <si>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</si>
  <si>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</si>
  <si>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</si>
  <si>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</si>
  <si>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</si>
  <si>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</si>
  <si>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</si>
  <si>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</si>
  <si>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</si>
  <si>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</si>
  <si>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</si>
  <si>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</si>
  <si>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</si>
  <si>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</si>
  <si>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</si>
  <si>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</si>
  <si>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</si>
  <si>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</si>
  <si>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</si>
  <si>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</si>
  <si>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</si>
  <si>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</si>
  <si>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</si>
  <si>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</si>
  <si>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</si>
  <si>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</si>
  <si>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</si>
  <si>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</si>
  <si>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</si>
  <si>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</si>
  <si>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</si>
  <si>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</si>
  <si>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</si>
  <si>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</si>
  <si>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</si>
  <si>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</si>
  <si>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</si>
  <si>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</si>
  <si>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</si>
  <si>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</si>
  <si>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</si>
  <si>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</si>
  <si>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</si>
  <si>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</si>
  <si>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</si>
  <si>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</si>
  <si>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</si>
  <si>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</si>
  <si>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</si>
  <si>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</si>
  <si>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</si>
  <si>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</si>
  <si>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</si>
  <si>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</si>
  <si>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</si>
  <si>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</si>
  <si>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</si>
  <si>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</si>
  <si>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</si>
  <si>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</si>
  <si>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</si>
  <si>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</si>
  <si>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</si>
  <si>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</si>
  <si>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</si>
  <si>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</si>
  <si>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</si>
  <si>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</si>
  <si>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</si>
  <si>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</si>
  <si>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</si>
  <si>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</si>
  <si>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</si>
  <si>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</si>
  <si>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</si>
  <si>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</si>
  <si>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</si>
  <si>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</si>
  <si>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</si>
  <si>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</si>
  <si>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</si>
  <si>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</si>
  <si>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</si>
  <si>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</si>
  <si>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</si>
  <si>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</si>
  <si>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</si>
  <si>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</si>
  <si>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</si>
  <si>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</si>
  <si>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</si>
  <si>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</si>
  <si>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</si>
  <si>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</si>
  <si>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</si>
  <si>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</si>
  <si>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</si>
  <si>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</si>
  <si>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</si>
  <si>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</si>
  <si>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</si>
  <si>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</si>
  <si>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</si>
  <si>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</si>
  <si>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</si>
  <si>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</si>
  <si>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</si>
  <si>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</si>
  <si>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</si>
  <si>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</si>
  <si>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</si>
  <si>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</si>
  <si>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</si>
  <si>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</si>
  <si>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</si>
  <si>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</si>
  <si>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</si>
  <si>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</si>
  <si>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</si>
  <si>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</si>
  <si>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</si>
  <si>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</si>
  <si>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</si>
  <si>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</si>
  <si>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</si>
  <si>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</si>
  <si>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</si>
  <si>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</si>
  <si>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</si>
  <si>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</si>
  <si>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</si>
  <si>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</si>
  <si>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</si>
  <si>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</si>
  <si>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</si>
  <si>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</si>
  <si>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</si>
  <si>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</si>
  <si>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</si>
  <si>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</si>
  <si>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</si>
  <si>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</si>
  <si>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</si>
  <si>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</si>
  <si>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</si>
  <si>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</si>
  <si>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</si>
  <si>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</si>
  <si>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</si>
  <si>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</si>
  <si>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</si>
  <si>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</si>
  <si>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</si>
  <si>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</si>
  <si>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</si>
  <si>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</si>
  <si>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</si>
  <si>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</si>
  <si>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</si>
  <si>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</si>
  <si>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</si>
  <si>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</si>
  <si>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</si>
  <si>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</si>
  <si>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</si>
  <si>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</si>
  <si>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</si>
  <si>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</si>
  <si>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</si>
  <si>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</si>
  <si>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</si>
  <si>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</si>
  <si>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</si>
  <si>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</si>
  <si>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</si>
  <si>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</si>
  <si>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</si>
  <si>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</si>
  <si>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</si>
  <si>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</si>
  <si>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</si>
  <si>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</si>
  <si>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</si>
  <si>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</si>
  <si>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</si>
  <si>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</si>
  <si>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</si>
  <si>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</si>
  <si>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</si>
  <si>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</si>
  <si>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</si>
  <si>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</si>
  <si>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</si>
  <si>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</si>
  <si>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</si>
  <si>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</si>
  <si>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</si>
  <si>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</si>
  <si>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</si>
  <si>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</si>
  <si>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</si>
  <si>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</si>
  <si>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</si>
  <si>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</si>
  <si>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</si>
  <si>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</si>
  <si>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</si>
  <si>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</si>
  <si>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</si>
  <si>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</si>
  <si>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</si>
  <si>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</si>
  <si>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</si>
  <si>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</si>
  <si>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</si>
  <si>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</si>
  <si>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</si>
  <si>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</si>
  <si>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</si>
  <si>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</si>
  <si>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</si>
  <si>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</si>
  <si>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</si>
  <si>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</si>
  <si>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</si>
  <si>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</si>
  <si>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</si>
  <si>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</si>
  <si>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</si>
  <si>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</si>
  <si>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</si>
  <si>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</si>
  <si>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</si>
  <si>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</si>
  <si>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</si>
  <si>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</si>
  <si>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</si>
  <si>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</si>
  <si>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</si>
  <si>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</si>
  <si>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</si>
  <si>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</si>
  <si>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</si>
  <si>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</si>
  <si>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</si>
  <si>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</si>
  <si>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</si>
  <si>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</si>
  <si>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</si>
  <si>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</si>
  <si>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</si>
  <si>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</si>
  <si>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</si>
  <si>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</si>
  <si>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</si>
  <si>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</si>
  <si>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</si>
  <si>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</si>
  <si>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</si>
  <si>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</si>
  <si>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</si>
  <si>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</si>
  <si>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</si>
  <si>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</si>
  <si>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</si>
  <si>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</si>
  <si>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</si>
  <si>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</si>
  <si>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</si>
  <si>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</si>
  <si>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</si>
  <si>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</si>
  <si>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</si>
  <si>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</si>
  <si>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</si>
  <si>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</si>
  <si>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</si>
  <si>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</si>
  <si>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</si>
  <si>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</si>
  <si>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</si>
  <si>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</si>
  <si>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</si>
  <si>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</si>
  <si>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</si>
  <si>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</si>
  <si>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</si>
  <si>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</si>
  <si>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</si>
  <si>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</si>
  <si>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</si>
  <si>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</si>
  <si>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</si>
  <si>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</si>
  <si>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</si>
  <si>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</si>
  <si>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</si>
  <si>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</si>
  <si>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</si>
  <si>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</si>
  <si>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</si>
  <si>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</si>
  <si>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</si>
  <si>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</si>
  <si>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</si>
  <si>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</si>
  <si>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</si>
  <si>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</si>
  <si>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</si>
  <si>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</si>
  <si>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</si>
  <si>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</si>
  <si>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</si>
  <si>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</si>
  <si>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</si>
  <si>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</si>
  <si>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</si>
  <si>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</si>
  <si>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</si>
  <si>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</si>
  <si>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</si>
  <si>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</si>
  <si>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</si>
  <si>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</si>
  <si>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</si>
  <si>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</si>
  <si>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</si>
  <si>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</si>
  <si>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</si>
  <si>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</si>
  <si>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</si>
  <si>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</si>
  <si>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</si>
  <si>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</si>
  <si>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</si>
  <si>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</si>
  <si>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</si>
  <si>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</si>
  <si>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</si>
  <si>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</si>
  <si>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</si>
  <si>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</si>
  <si>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</si>
  <si>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</si>
  <si>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</si>
  <si>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</si>
  <si>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</si>
  <si>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</si>
  <si>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</si>
  <si>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</si>
  <si>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</si>
  <si>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</si>
  <si>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</si>
  <si>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</si>
  <si>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</si>
  <si>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</si>
  <si>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</si>
  <si>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</si>
  <si>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</si>
  <si>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</si>
  <si>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</si>
  <si>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</si>
  <si>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</si>
  <si>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</si>
  <si>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</si>
  <si>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</si>
  <si>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</si>
  <si>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</si>
  <si>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</si>
  <si>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</si>
  <si>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</si>
  <si>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</si>
  <si>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</si>
  <si>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</si>
  <si>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</si>
  <si>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</si>
  <si>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</si>
  <si>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</si>
  <si>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</si>
  <si>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</si>
  <si>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</si>
  <si>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</si>
  <si>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</si>
  <si>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</si>
  <si>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</si>
  <si>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</si>
  <si>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</si>
  <si>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</si>
  <si>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</si>
  <si>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</si>
  <si>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</si>
  <si>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</si>
  <si>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</si>
  <si>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</si>
  <si>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</si>
  <si>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</si>
  <si>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</si>
  <si>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</si>
  <si>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</si>
  <si>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</si>
  <si>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</si>
  <si>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</si>
  <si>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</si>
  <si>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</si>
  <si>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</si>
  <si>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</si>
  <si>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</si>
  <si>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</si>
  <si>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</si>
  <si>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</si>
  <si>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</si>
  <si>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</si>
  <si>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</si>
  <si>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</si>
  <si>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</si>
  <si>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</si>
  <si>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</si>
  <si>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</si>
  <si>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</si>
  <si>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</si>
  <si>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</si>
  <si>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</si>
  <si>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</si>
  <si>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</si>
  <si>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</si>
  <si>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</si>
  <si>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</si>
  <si>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</si>
  <si>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</si>
  <si>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</si>
  <si>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</si>
  <si>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</si>
  <si>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</si>
  <si>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</si>
  <si>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</si>
  <si>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</si>
  <si>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</si>
  <si>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</si>
  <si>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</si>
  <si>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</si>
  <si>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</si>
  <si>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</si>
  <si>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</si>
  <si>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</si>
  <si>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</si>
  <si>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</si>
  <si>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</si>
  <si>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</si>
  <si>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</si>
  <si>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</si>
  <si>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</si>
  <si>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</si>
  <si>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</si>
  <si>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</si>
  <si>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</si>
  <si>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</si>
  <si>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</si>
  <si>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</si>
  <si>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</si>
  <si>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</si>
  <si>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</si>
  <si>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</si>
  <si>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</si>
  <si>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</si>
  <si>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</si>
  <si>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</si>
  <si>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</si>
  <si>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</si>
  <si>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</si>
  <si>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</si>
  <si>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</si>
  <si>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</si>
  <si>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</si>
  <si>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</si>
  <si>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</si>
  <si>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</si>
  <si>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</si>
  <si>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</si>
  <si>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</si>
  <si>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</si>
  <si>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</si>
  <si>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</si>
  <si>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</si>
  <si>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</si>
  <si>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</si>
  <si>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</si>
  <si>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</si>
  <si>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</si>
  <si>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</si>
  <si>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</si>
  <si>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</si>
  <si>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</si>
  <si>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</si>
  <si>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</si>
  <si>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</si>
  <si>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</si>
  <si>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</si>
  <si>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</si>
  <si>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</si>
  <si>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</si>
  <si>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</si>
  <si>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</si>
  <si>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</si>
  <si>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</si>
  <si>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</si>
  <si>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</si>
  <si>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</si>
  <si>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</si>
  <si>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</si>
  <si>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</si>
  <si>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</si>
  <si>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</si>
  <si>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</si>
  <si>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</si>
  <si>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</si>
  <si>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</si>
  <si>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</si>
  <si>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</si>
  <si>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</si>
  <si>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</si>
  <si>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</si>
  <si>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</si>
  <si>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</si>
  <si>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</si>
  <si>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</si>
  <si>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</si>
  <si>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</si>
  <si>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</si>
  <si>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</si>
  <si>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</si>
  <si>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</si>
  <si>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</si>
  <si>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</si>
  <si>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</si>
  <si>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</si>
  <si>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</si>
  <si>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</si>
  <si>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</si>
  <si>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</si>
  <si>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</si>
  <si>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</si>
  <si>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</si>
  <si>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</si>
  <si>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</si>
  <si>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</si>
  <si>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</si>
  <si>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</si>
  <si>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</si>
  <si>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</si>
  <si>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</si>
  <si>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</si>
  <si>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</si>
  <si>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</si>
  <si>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</si>
  <si>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</si>
  <si>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</si>
  <si>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</si>
  <si>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</si>
  <si>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</si>
  <si>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</si>
  <si>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</si>
  <si>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</si>
  <si>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</si>
  <si>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</si>
  <si>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</si>
  <si>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</si>
  <si>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</si>
  <si>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</si>
  <si>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</si>
  <si>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</si>
  <si>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</si>
  <si>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</si>
  <si>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</si>
  <si>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</si>
  <si>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</si>
  <si>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</si>
  <si>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</si>
  <si>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</si>
  <si>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</si>
  <si>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</si>
  <si>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</si>
  <si>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</si>
  <si>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</si>
  <si>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</si>
  <si>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</si>
  <si>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</si>
  <si>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</si>
  <si>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</si>
  <si>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</si>
  <si>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</si>
  <si>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</si>
  <si>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</si>
  <si>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</si>
  <si>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</si>
  <si>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</si>
  <si>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</si>
  <si>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</si>
  <si>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</si>
  <si>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</si>
  <si>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</si>
  <si>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</si>
  <si>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</si>
  <si>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</si>
  <si>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</si>
  <si>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</si>
  <si>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</si>
  <si>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</si>
  <si>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</si>
  <si>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</si>
  <si>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</si>
  <si>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</si>
  <si>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</si>
  <si>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</si>
  <si>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</si>
  <si>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</si>
  <si>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</si>
  <si>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</si>
  <si>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</si>
  <si>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</si>
  <si>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</si>
  <si>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</si>
  <si>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</si>
  <si>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</si>
  <si>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</si>
  <si>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</si>
  <si>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</si>
  <si>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</si>
  <si>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</si>
  <si>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</si>
  <si>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</si>
  <si>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</si>
  <si>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</si>
  <si>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</si>
  <si>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</si>
  <si>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</si>
  <si>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</si>
  <si>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</si>
  <si>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</si>
  <si>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</si>
  <si>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</si>
  <si>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</si>
  <si>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</si>
  <si>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</si>
  <si>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</si>
  <si>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</si>
  <si>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</si>
  <si>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</si>
  <si>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</si>
  <si>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</si>
  <si>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</si>
  <si>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</si>
  <si>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</si>
  <si>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</si>
  <si>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</si>
  <si>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</si>
  <si>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</si>
  <si>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</si>
  <si>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</si>
  <si>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</si>
  <si>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</si>
  <si>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</si>
  <si>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</si>
  <si>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</si>
  <si>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</si>
  <si>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</si>
  <si>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</si>
  <si>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</si>
  <si>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</si>
  <si>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</si>
  <si>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</si>
  <si>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</si>
  <si>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</si>
  <si>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</si>
  <si>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</si>
  <si>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</si>
  <si>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</si>
  <si>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</si>
  <si>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</si>
  <si>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</si>
  <si>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</si>
  <si>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</si>
  <si>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</si>
  <si>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</si>
  <si>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</si>
  <si>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</si>
  <si>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</si>
  <si>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</si>
  <si>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</si>
  <si>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</si>
  <si>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</si>
  <si>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</si>
  <si>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</si>
  <si>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</si>
  <si>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</si>
  <si>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</si>
  <si>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</si>
  <si>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</si>
  <si>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</si>
  <si>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</si>
  <si>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</si>
  <si>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</si>
  <si>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</si>
  <si>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</si>
  <si>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</si>
  <si>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</si>
  <si>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</si>
  <si>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</si>
  <si>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</si>
  <si>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</si>
  <si>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</si>
  <si>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</si>
  <si>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</si>
  <si>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</si>
  <si>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</si>
  <si>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</si>
  <si>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</si>
  <si>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</si>
  <si>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</si>
  <si>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</si>
  <si>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</si>
  <si>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</si>
  <si>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</si>
  <si>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</si>
  <si>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</si>
  <si>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</si>
  <si>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</si>
  <si>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</si>
  <si>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</si>
  <si>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</si>
  <si>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</si>
  <si>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</si>
  <si>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</si>
  <si>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</si>
  <si>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</si>
  <si>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</si>
  <si>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</si>
  <si>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</si>
  <si>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</si>
  <si>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</si>
  <si>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</si>
  <si>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</si>
  <si>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</si>
  <si>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</si>
  <si>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</si>
  <si>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</si>
  <si>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</si>
  <si>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</si>
  <si>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</si>
  <si>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</si>
  <si>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</si>
  <si>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</si>
  <si>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</si>
  <si>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</si>
  <si>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</si>
  <si>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</si>
  <si>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</si>
  <si>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</si>
  <si>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</si>
  <si>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</si>
  <si>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</si>
  <si>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</si>
  <si>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</si>
  <si>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</si>
  <si>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</si>
  <si>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</si>
  <si>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</si>
  <si>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</si>
  <si>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</si>
  <si>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</si>
  <si>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</si>
  <si>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</si>
  <si>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</si>
  <si>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</si>
  <si>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</si>
  <si>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</si>
  <si>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</si>
  <si>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</si>
  <si>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</si>
  <si>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</si>
  <si>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</si>
  <si>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</si>
  <si>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</si>
  <si>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</si>
  <si>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</si>
  <si>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</si>
  <si>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</si>
  <si>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</si>
  <si>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</si>
  <si>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</si>
  <si>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</si>
  <si>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</si>
  <si>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</si>
  <si>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</si>
  <si>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</si>
  <si>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</si>
  <si>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</si>
  <si>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</si>
  <si>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</si>
  <si>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</si>
  <si>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</si>
  <si>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</si>
  <si>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</si>
  <si>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</si>
  <si>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</si>
  <si>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</si>
  <si>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</si>
  <si>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</si>
  <si>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</si>
  <si>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</si>
  <si>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</si>
  <si>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</si>
  <si>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</si>
  <si>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</si>
  <si>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</si>
  <si>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</si>
  <si>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</si>
  <si>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</si>
  <si>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</si>
  <si>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</si>
  <si>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</si>
  <si>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</si>
  <si>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</si>
  <si>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</si>
  <si>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</si>
  <si>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</si>
  <si>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</si>
  <si>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</si>
  <si>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</si>
  <si>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</si>
  <si>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</si>
  <si>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</si>
  <si>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</si>
  <si>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</si>
  <si>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</si>
  <si>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</si>
  <si>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</si>
  <si>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</si>
  <si>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</si>
  <si>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</si>
  <si>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</si>
  <si>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</si>
  <si>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</si>
  <si>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</si>
  <si>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</si>
  <si>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</si>
  <si>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</si>
  <si>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</si>
  <si>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</si>
  <si>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</si>
  <si>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</si>
  <si>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</si>
  <si>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</si>
  <si>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</si>
  <si>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</si>
  <si>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</si>
  <si>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</si>
  <si>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</si>
  <si>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</si>
  <si>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</si>
  <si>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</si>
  <si>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</si>
  <si>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</si>
  <si>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</si>
  <si>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</si>
  <si>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</si>
  <si>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</si>
  <si>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</si>
  <si>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</si>
  <si>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</si>
  <si>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</si>
  <si>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</si>
  <si>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</si>
  <si>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</si>
  <si>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</si>
  <si>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</si>
  <si>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</si>
  <si>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</si>
  <si>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</si>
  <si>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</si>
  <si>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</si>
  <si>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</si>
  <si>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</si>
  <si>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</si>
  <si>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</si>
  <si>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</si>
  <si>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</si>
  <si>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</si>
  <si>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</si>
  <si>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</si>
  <si>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</si>
  <si>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</si>
  <si>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</si>
  <si>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</si>
  <si>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</si>
  <si>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</si>
  <si>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</si>
  <si>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</si>
  <si>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</si>
  <si>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</si>
  <si>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</si>
  <si>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</si>
  <si>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</si>
  <si>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</si>
  <si>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</si>
  <si>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</si>
  <si>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</si>
  <si>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</si>
  <si>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</si>
  <si>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</si>
  <si>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</si>
  <si>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</si>
  <si>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</si>
  <si>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</si>
  <si>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</si>
  <si>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</si>
  <si>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</si>
  <si>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</si>
  <si>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</si>
  <si>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</si>
  <si>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</si>
  <si>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</si>
  <si>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</si>
  <si>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</si>
  <si>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</si>
  <si>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</si>
  <si>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</si>
  <si>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</si>
  <si>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</si>
  <si>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</si>
  <si>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</si>
  <si>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</si>
  <si>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</si>
  <si>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</si>
  <si>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</si>
  <si>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</si>
  <si>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</si>
  <si>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</si>
  <si>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</si>
  <si>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</si>
  <si>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</si>
  <si>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</si>
  <si>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</si>
  <si>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</si>
  <si>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</si>
  <si>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</si>
  <si>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</si>
  <si>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</si>
  <si>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</si>
  <si>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</si>
  <si>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</si>
  <si>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</si>
  <si>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</si>
  <si>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</si>
  <si>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</si>
  <si>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</si>
  <si>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</si>
  <si>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</si>
  <si>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</si>
  <si>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</si>
  <si>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</si>
  <si>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</si>
  <si>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</si>
  <si>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</si>
  <si>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</si>
  <si>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</si>
  <si>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</si>
  <si>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</si>
  <si>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</si>
  <si>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</si>
  <si>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</si>
  <si>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</si>
  <si>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</si>
  <si>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</si>
  <si>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</si>
  <si>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</si>
  <si>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</si>
  <si>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</si>
  <si>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</si>
  <si>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</si>
  <si>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</si>
  <si>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</si>
  <si>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</si>
  <si>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</si>
  <si>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</si>
  <si>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</si>
  <si>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</si>
  <si>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</si>
  <si>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</si>
  <si>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</si>
  <si>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</si>
  <si>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</si>
  <si>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</si>
  <si>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</si>
  <si>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</si>
  <si>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</si>
  <si>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</si>
  <si>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</si>
  <si>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</si>
  <si>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</si>
  <si>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</si>
  <si>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</si>
  <si>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</si>
  <si>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</si>
  <si>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</si>
  <si>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</si>
  <si>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</si>
  <si>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</si>
  <si>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</si>
  <si>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</si>
  <si>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</si>
  <si>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</si>
  <si>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</si>
  <si>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</si>
  <si>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</si>
  <si>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</si>
  <si>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</si>
  <si>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</si>
  <si>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</si>
  <si>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</si>
  <si>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</si>
  <si>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</si>
  <si>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</si>
  <si>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</si>
  <si>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</si>
  <si>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</si>
  <si>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</si>
  <si>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</si>
  <si>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</si>
  <si>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</si>
  <si>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</si>
  <si>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</si>
  <si>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</si>
  <si>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</si>
  <si>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</si>
  <si>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</si>
  <si>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</si>
  <si>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</si>
  <si>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</si>
  <si>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</si>
  <si>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</si>
  <si>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</si>
  <si>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</si>
  <si>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</si>
  <si>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</si>
  <si>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</si>
  <si>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</si>
  <si>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</si>
  <si>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</si>
  <si>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</si>
  <si>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</si>
  <si>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</si>
  <si>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</si>
  <si>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</si>
  <si>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</si>
  <si>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</si>
  <si>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</si>
  <si>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</si>
  <si>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</si>
  <si>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</si>
  <si>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</si>
  <si>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</si>
  <si>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</si>
  <si>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</si>
  <si>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</si>
  <si>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</si>
  <si>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</si>
  <si>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</si>
  <si>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</si>
  <si>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</si>
  <si>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</si>
  <si>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</si>
  <si>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</si>
  <si>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</si>
  <si>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</si>
  <si>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</si>
  <si>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</si>
  <si>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</si>
  <si>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</si>
  <si>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</si>
  <si>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</si>
  <si>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</si>
  <si>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</si>
  <si>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</si>
  <si>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</si>
  <si>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</si>
  <si>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</si>
  <si>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</si>
  <si>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</si>
  <si>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</si>
  <si>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</si>
  <si>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</si>
  <si>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</si>
  <si>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</si>
  <si>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</si>
  <si>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</si>
  <si>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</si>
  <si>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</si>
  <si>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</si>
  <si>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</si>
  <si>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</si>
  <si>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</si>
  <si>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</si>
  <si>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</si>
  <si>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</si>
  <si>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</si>
  <si>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</si>
  <si>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</si>
  <si>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</si>
  <si>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</si>
  <si>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</si>
  <si>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</si>
  <si>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</si>
  <si>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</si>
  <si>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</si>
  <si>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</si>
  <si>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</si>
  <si>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</si>
  <si>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</si>
  <si>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</si>
  <si>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</si>
  <si>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</si>
  <si>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</si>
  <si>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</si>
  <si>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</si>
  <si>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</si>
  <si>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</si>
  <si>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</si>
  <si>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</si>
  <si>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</si>
  <si>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</si>
  <si>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</si>
  <si>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</si>
  <si>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</si>
  <si>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</si>
  <si>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</si>
  <si>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</si>
  <si>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</si>
  <si>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</si>
  <si>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</si>
  <si>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</si>
  <si>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</si>
  <si>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</si>
  <si>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</si>
  <si>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</si>
  <si>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</si>
  <si>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</si>
  <si>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</si>
  <si>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</si>
  <si>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</si>
  <si>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</si>
  <si>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</si>
  <si>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</si>
  <si>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</si>
  <si>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</si>
  <si>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</si>
  <si>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</si>
  <si>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</si>
  <si>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</si>
  <si>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</si>
  <si>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</si>
  <si>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</si>
  <si>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</si>
  <si>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</si>
  <si>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</si>
  <si>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</si>
  <si>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</si>
  <si>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</si>
  <si>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</si>
  <si>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</si>
  <si>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</si>
  <si>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</si>
  <si>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</si>
  <si>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</si>
  <si>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</si>
  <si>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</si>
  <si>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</si>
  <si>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</si>
  <si>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</si>
  <si>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</si>
  <si>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</si>
  <si>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</si>
  <si>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</si>
  <si>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</si>
  <si>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</si>
  <si>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</si>
  <si>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</si>
  <si>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</si>
  <si>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</si>
  <si>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</si>
  <si>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</si>
  <si>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</si>
  <si>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</si>
  <si>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</si>
  <si>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</si>
  <si>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</si>
  <si>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</si>
  <si>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</si>
  <si>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</si>
  <si>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</si>
  <si>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</si>
  <si>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</si>
  <si>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</si>
  <si>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</si>
  <si>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</si>
  <si>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</si>
  <si>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</si>
  <si>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</si>
  <si>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</si>
  <si>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</si>
  <si>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</si>
  <si>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</si>
  <si>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</si>
  <si>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</si>
  <si>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</si>
  <si>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</si>
  <si>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</si>
  <si>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</si>
  <si>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</si>
  <si>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</si>
  <si>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</si>
  <si>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</si>
  <si>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</si>
  <si>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</si>
  <si>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</si>
  <si>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</si>
  <si>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</si>
  <si>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</si>
  <si>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</si>
  <si>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</si>
  <si>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</si>
  <si>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</si>
  <si>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</si>
  <si>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</si>
  <si>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</si>
  <si>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</si>
  <si>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</si>
  <si>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</si>
  <si>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</si>
  <si>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</si>
  <si>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</si>
  <si>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</si>
  <si>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</si>
  <si>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</si>
  <si>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</si>
  <si>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</si>
  <si>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</si>
  <si>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</si>
  <si>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</si>
  <si>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</si>
  <si>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</si>
  <si>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</si>
  <si>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</si>
  <si>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</si>
  <si>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</si>
  <si>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</si>
  <si>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</si>
  <si>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</si>
  <si>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</si>
  <si>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</si>
  <si>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</si>
  <si>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</si>
  <si>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</si>
  <si>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</si>
  <si>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</si>
  <si>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</si>
  <si>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</si>
  <si>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</si>
  <si>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</si>
  <si>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</si>
  <si>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</si>
  <si>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</si>
  <si>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</si>
  <si>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</si>
  <si>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</si>
  <si>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</si>
  <si>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</si>
  <si>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</si>
  <si>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</si>
  <si>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</si>
  <si>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</si>
  <si>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</si>
  <si>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</si>
  <si>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</si>
  <si>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</si>
  <si>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</si>
  <si>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</si>
  <si>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</si>
  <si>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</si>
  <si>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</si>
  <si>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</si>
  <si>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</si>
  <si>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</si>
  <si>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</si>
  <si>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</si>
  <si>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</si>
  <si>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</si>
  <si>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</si>
  <si>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</si>
  <si>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</si>
  <si>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</si>
  <si>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</si>
  <si>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</si>
  <si>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</si>
  <si>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</si>
  <si>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</si>
  <si>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</si>
  <si>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</si>
  <si>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</si>
  <si>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</si>
  <si>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</si>
  <si>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</si>
  <si>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</si>
  <si>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</si>
  <si>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</si>
  <si>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</si>
  <si>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</si>
  <si>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</si>
  <si>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</si>
  <si>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</si>
  <si>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</si>
  <si>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</si>
  <si>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</si>
  <si>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</si>
  <si>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</si>
  <si>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</si>
  <si>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</si>
  <si>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</si>
  <si>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</si>
  <si>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</si>
  <si>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</si>
  <si>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</si>
  <si>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</si>
  <si>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</si>
  <si>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</si>
  <si>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</si>
  <si>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</si>
  <si>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</si>
  <si>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</si>
  <si>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</si>
  <si>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</si>
  <si>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</si>
  <si>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</si>
  <si>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</si>
  <si>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</si>
  <si>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</si>
  <si>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</si>
  <si>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</si>
  <si>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</si>
  <si>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</si>
  <si>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</si>
  <si>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</si>
  <si>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</si>
  <si>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</si>
  <si>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</si>
  <si>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</si>
  <si>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</si>
  <si>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</si>
  <si>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</si>
  <si>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</si>
  <si>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</si>
  <si>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</si>
  <si>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</si>
  <si>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</si>
  <si>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</si>
  <si>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</si>
  <si>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</si>
  <si>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</si>
  <si>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</si>
  <si>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</si>
  <si>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</si>
  <si>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</si>
  <si>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</si>
  <si>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</si>
  <si>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</si>
  <si>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</si>
  <si>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</si>
  <si>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</si>
  <si>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</si>
  <si>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</si>
  <si>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</si>
  <si>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</si>
  <si>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</si>
  <si>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</si>
  <si>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</si>
  <si>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</si>
  <si>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</si>
  <si>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</si>
  <si>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</si>
  <si>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</si>
  <si>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</si>
  <si>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</si>
  <si>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</si>
  <si>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</si>
  <si>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</si>
  <si>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</si>
  <si>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</si>
  <si>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</si>
  <si>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</si>
  <si>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</si>
  <si>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</si>
  <si>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</si>
  <si>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</si>
  <si>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</si>
  <si>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</si>
  <si>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</si>
  <si>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</si>
  <si>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</si>
  <si>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</si>
  <si>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</si>
  <si>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</si>
  <si>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</si>
  <si>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</si>
  <si>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</si>
  <si>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</si>
  <si>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</si>
  <si>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</si>
  <si>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</si>
  <si>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</si>
  <si>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</si>
  <si>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</si>
  <si>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</si>
  <si>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</si>
  <si>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</si>
  <si>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</si>
  <si>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</si>
  <si>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</si>
  <si>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</si>
  <si>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</si>
  <si>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</si>
  <si>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</si>
  <si>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</si>
  <si>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</si>
  <si>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</si>
  <si>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</si>
  <si>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</si>
  <si>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</si>
  <si>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</si>
  <si>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</si>
  <si>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</si>
  <si>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</si>
  <si>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</si>
  <si>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</si>
  <si>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</si>
  <si>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</si>
  <si>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</si>
  <si>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</si>
  <si>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</si>
  <si>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</si>
  <si>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</si>
  <si>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</si>
  <si>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</si>
  <si>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</si>
  <si>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</si>
  <si>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</si>
  <si>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</si>
  <si>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</si>
  <si>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</si>
  <si>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</si>
  <si>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</si>
  <si>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</si>
  <si>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</si>
  <si>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</si>
  <si>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</si>
  <si>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</si>
  <si>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</si>
  <si>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</si>
  <si>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</si>
  <si>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</si>
  <si>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</si>
  <si>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</si>
  <si>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</si>
  <si>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</si>
  <si>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</si>
  <si>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</si>
  <si>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</si>
  <si>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</si>
  <si>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</si>
  <si>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</si>
  <si>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</si>
  <si>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</si>
  <si>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</si>
  <si>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</si>
  <si>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</si>
  <si>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</si>
  <si>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</si>
  <si>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</si>
  <si>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</si>
  <si>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</si>
  <si>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</si>
  <si>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</si>
  <si>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</si>
  <si>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</si>
  <si>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</si>
  <si>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</si>
  <si>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</si>
  <si>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</si>
  <si>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</si>
  <si>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</si>
  <si>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</si>
  <si>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</si>
  <si>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</si>
  <si>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</si>
  <si>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</si>
  <si>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</si>
  <si>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</si>
  <si>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</si>
  <si>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</si>
  <si>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</si>
  <si>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</si>
  <si>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</si>
  <si>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</si>
  <si>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</si>
  <si>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</si>
  <si>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</si>
  <si>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</si>
  <si>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</si>
  <si>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</si>
  <si>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</si>
  <si>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</si>
  <si>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</si>
  <si>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</si>
  <si>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</si>
  <si>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</si>
  <si>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</si>
  <si>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</si>
  <si>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</si>
  <si>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</si>
  <si>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</si>
  <si>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</si>
  <si>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</si>
  <si>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</si>
  <si>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</si>
  <si>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</si>
  <si>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</si>
  <si>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</si>
  <si>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</si>
  <si>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</si>
  <si>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</si>
  <si>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</si>
  <si>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</si>
  <si>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</si>
  <si>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</si>
  <si>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</si>
  <si>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</si>
  <si>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</si>
  <si>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</si>
  <si>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</si>
  <si>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</si>
  <si>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</si>
  <si>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</si>
  <si>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</si>
  <si>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</si>
  <si>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</si>
  <si>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</si>
  <si>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</si>
  <si>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</si>
  <si>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</si>
  <si>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</si>
  <si>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</si>
  <si>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</si>
  <si>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</si>
  <si>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</si>
  <si>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</si>
  <si>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</si>
  <si>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</si>
  <si>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</si>
  <si>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</si>
  <si>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</si>
  <si>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</si>
  <si>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</si>
  <si>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</si>
  <si>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</si>
  <si>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</si>
  <si>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</si>
  <si>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</si>
  <si>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</si>
  <si>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</si>
  <si>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</si>
  <si>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</si>
  <si>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</si>
  <si>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</si>
  <si>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</si>
  <si>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</si>
  <si>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</si>
  <si>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</si>
  <si>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</si>
  <si>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</si>
  <si>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</si>
  <si>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</si>
  <si>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</si>
  <si>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</si>
  <si>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</si>
  <si>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</si>
  <si>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</si>
  <si>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</si>
  <si>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</si>
  <si>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</si>
  <si>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</si>
  <si>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</si>
  <si>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</si>
  <si>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</si>
  <si>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</si>
  <si>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</si>
  <si>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</si>
  <si>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</si>
  <si>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</si>
  <si>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</si>
  <si>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</si>
  <si>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</si>
  <si>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</si>
  <si>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</si>
  <si>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</si>
  <si>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</si>
  <si>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</si>
  <si>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</si>
  <si>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</si>
  <si>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</si>
  <si>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</si>
  <si>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</si>
  <si>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</si>
  <si>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</si>
  <si>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</si>
  <si>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</si>
  <si>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</si>
  <si>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</si>
  <si>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</si>
  <si>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</si>
  <si>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</si>
  <si>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</si>
  <si>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</si>
  <si>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</si>
  <si>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</si>
  <si>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</si>
  <si>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</si>
  <si>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</si>
  <si>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</si>
  <si>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</si>
  <si>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</si>
  <si>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</si>
  <si>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</si>
  <si>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</si>
  <si>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</si>
  <si>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</si>
  <si>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</si>
  <si>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</si>
  <si>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</si>
  <si>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</si>
  <si>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</si>
  <si>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</si>
  <si>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</si>
  <si>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</si>
  <si>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</si>
  <si>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</si>
  <si>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</si>
  <si>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</si>
  <si>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</si>
  <si>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</si>
  <si>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</si>
  <si>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</si>
  <si>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</si>
  <si>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</si>
  <si>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</si>
  <si>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</si>
  <si>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</si>
  <si>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</si>
  <si>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</si>
  <si>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</si>
  <si>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</si>
  <si>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</si>
  <si>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</si>
  <si>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</si>
  <si>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</si>
  <si>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</si>
  <si>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</si>
  <si>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</si>
  <si>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</si>
  <si>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</si>
  <si>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</si>
  <si>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</si>
  <si>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</si>
  <si>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</si>
  <si>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</si>
  <si>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</si>
  <si>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</si>
  <si>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</si>
  <si>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</si>
  <si>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</si>
  <si>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</si>
  <si>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</si>
  <si>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</si>
  <si>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</si>
  <si>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</si>
  <si>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</si>
  <si>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</si>
  <si>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</si>
  <si>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</si>
  <si>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</si>
  <si>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</si>
  <si>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</si>
  <si>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</si>
  <si>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</si>
  <si>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</si>
  <si>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</si>
  <si>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</si>
  <si>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</si>
  <si>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</si>
  <si>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</si>
  <si>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</si>
  <si>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</si>
  <si>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</si>
  <si>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</si>
  <si>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</si>
  <si>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</si>
  <si>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</si>
  <si>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</si>
  <si>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</si>
  <si>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</si>
  <si>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</si>
  <si>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</si>
  <si>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</si>
  <si>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</si>
  <si>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</si>
  <si>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</si>
  <si>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</si>
  <si>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</si>
  <si>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</si>
  <si>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</si>
  <si>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</si>
  <si>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</si>
  <si>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</si>
  <si>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</si>
  <si>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</si>
  <si>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</si>
  <si>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</si>
  <si>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</si>
  <si>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</si>
  <si>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</si>
  <si>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</si>
  <si>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</si>
  <si>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</si>
  <si>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</si>
  <si>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</si>
  <si>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</si>
  <si>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</si>
  <si>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</si>
  <si>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</si>
  <si>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</si>
  <si>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</si>
  <si>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</si>
  <si>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</si>
  <si>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</si>
  <si>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</si>
  <si>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</si>
  <si>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</si>
  <si>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</si>
  <si>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</si>
  <si>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</si>
  <si>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</si>
  <si>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</si>
  <si>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</si>
  <si>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</si>
  <si>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</si>
  <si>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</si>
  <si>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</si>
  <si>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</si>
  <si>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</si>
  <si>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</si>
  <si>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</si>
  <si>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</si>
  <si>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</si>
  <si>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</si>
  <si>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</si>
  <si>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</si>
  <si>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</si>
  <si>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</si>
  <si>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</si>
  <si>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</si>
  <si>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</si>
  <si>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</si>
  <si>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</si>
  <si>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</si>
  <si>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</si>
  <si>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</si>
  <si>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</si>
  <si>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</si>
  <si>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</si>
  <si>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</si>
  <si>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</si>
  <si>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</si>
  <si>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</si>
  <si>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</si>
  <si>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</si>
  <si>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</si>
  <si>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</si>
  <si>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</si>
  <si>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</si>
  <si>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</si>
  <si>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</si>
  <si>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</si>
  <si>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</si>
  <si>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</si>
  <si>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</si>
  <si>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</si>
  <si>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</si>
  <si>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</si>
  <si>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</si>
  <si>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</si>
  <si>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</si>
  <si>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</si>
  <si>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</si>
  <si>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</si>
  <si>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</si>
  <si>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</si>
  <si>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</si>
  <si>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</si>
  <si>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</si>
  <si>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</si>
  <si>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</si>
  <si>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</si>
  <si>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</si>
  <si>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</si>
  <si>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</si>
  <si>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</si>
  <si>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</si>
  <si>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</si>
  <si>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</si>
  <si>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</si>
  <si>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</si>
  <si>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</si>
  <si>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</si>
  <si>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</si>
  <si>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</si>
  <si>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</si>
  <si>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</si>
  <si>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</si>
  <si>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</si>
  <si>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</si>
  <si>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</si>
  <si>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</si>
  <si>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</si>
  <si>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</si>
  <si>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</si>
  <si>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</si>
  <si>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</si>
  <si>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</si>
  <si>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</si>
  <si>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</si>
  <si>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</si>
  <si>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</si>
  <si>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</si>
  <si>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</si>
  <si>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</si>
  <si>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</si>
  <si>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</si>
  <si>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</si>
  <si>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</si>
  <si>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</si>
  <si>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</si>
  <si>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</si>
  <si>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</si>
  <si>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</si>
  <si>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</si>
  <si>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</si>
  <si>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</si>
  <si>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</si>
  <si>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</si>
  <si>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</si>
  <si>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</si>
  <si>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</si>
  <si>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</si>
  <si>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</si>
  <si>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</si>
  <si>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</si>
  <si>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</si>
  <si>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</si>
  <si>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</si>
  <si>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</si>
  <si>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</si>
  <si>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</si>
  <si>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</si>
  <si>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</si>
  <si>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</si>
  <si>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</si>
  <si>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</si>
  <si>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</si>
  <si>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</si>
  <si>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</si>
  <si>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</si>
  <si>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</si>
  <si>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</si>
  <si>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</si>
  <si>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</si>
  <si>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</si>
  <si>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</si>
  <si>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</si>
  <si>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</si>
  <si>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</si>
  <si>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</si>
  <si>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</si>
  <si>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</si>
  <si>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</si>
  <si>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</si>
  <si>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</si>
  <si>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</si>
  <si>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</si>
  <si>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</si>
  <si>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</si>
  <si>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</si>
  <si>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</si>
  <si>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</si>
  <si>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</si>
  <si>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</si>
  <si>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</si>
  <si>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</si>
  <si>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</si>
  <si>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</si>
  <si>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</si>
  <si>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</si>
  <si>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</si>
  <si>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</si>
  <si>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</si>
  <si>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</si>
  <si>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</si>
  <si>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</si>
  <si>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</si>
  <si>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</si>
  <si>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</si>
  <si>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</si>
  <si>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</si>
  <si>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</si>
  <si>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</si>
  <si>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</si>
  <si>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</si>
  <si>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</si>
  <si>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</si>
  <si>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</si>
  <si>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</si>
  <si>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</si>
  <si>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</si>
  <si>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</si>
  <si>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</si>
  <si>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</si>
  <si>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</si>
  <si>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</si>
  <si>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</si>
  <si>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</si>
  <si>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</si>
  <si>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</si>
  <si>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</si>
  <si>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</si>
  <si>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</si>
  <si>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</si>
  <si>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</si>
  <si>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</si>
  <si>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</si>
  <si>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</si>
  <si>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</si>
  <si>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</si>
  <si>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</si>
  <si>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</si>
  <si>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</si>
  <si>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</si>
  <si>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</si>
  <si>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</si>
  <si>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</si>
  <si>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</si>
  <si>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</si>
  <si>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</si>
  <si>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</si>
  <si>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</si>
  <si>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</si>
  <si>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</si>
  <si>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</si>
  <si>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</si>
  <si>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</si>
  <si>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</si>
  <si>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</si>
  <si>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</si>
  <si>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</si>
  <si>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</si>
  <si>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</si>
  <si>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</si>
  <si>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</si>
  <si>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</si>
  <si>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</si>
  <si>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</si>
  <si>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</si>
  <si>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</si>
  <si>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</si>
  <si>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</si>
  <si>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</si>
  <si>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</si>
  <si>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</si>
  <si>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</si>
  <si>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</si>
  <si>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</si>
  <si>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</si>
  <si>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</si>
  <si>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</si>
  <si>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</si>
  <si>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</si>
  <si>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</si>
  <si>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</si>
  <si>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</si>
  <si>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</si>
  <si>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</si>
  <si>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</si>
  <si>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</si>
  <si>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</si>
  <si>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</si>
  <si>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</si>
  <si>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</si>
  <si>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</si>
  <si>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</si>
  <si>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</si>
  <si>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</si>
  <si>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</si>
  <si>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</si>
  <si>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</si>
  <si>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</si>
  <si>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</si>
  <si>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</si>
  <si>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</si>
  <si>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</si>
  <si>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</si>
  <si>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</si>
  <si>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</si>
  <si>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</si>
  <si>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</si>
  <si>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</si>
  <si>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</si>
  <si>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</si>
  <si>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</si>
  <si>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</si>
  <si>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</si>
  <si>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</si>
  <si>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</si>
  <si>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</si>
  <si>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</si>
  <si>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</si>
  <si>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</si>
  <si>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</si>
  <si>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</si>
  <si>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</si>
  <si>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</si>
  <si>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</si>
  <si>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</si>
  <si>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</si>
  <si>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</si>
  <si>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</si>
  <si>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</si>
  <si>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</si>
  <si>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</si>
  <si>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</si>
  <si>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</si>
  <si>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</si>
  <si>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</si>
  <si>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</si>
  <si>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</si>
  <si>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</si>
  <si>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</si>
  <si>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</si>
  <si>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</si>
  <si>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</si>
  <si>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</si>
  <si>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</si>
  <si>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</si>
  <si>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</si>
  <si>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</si>
  <si>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</si>
  <si>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</si>
  <si>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</si>
  <si>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</si>
  <si>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</si>
  <si>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</si>
  <si>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</si>
  <si>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</si>
  <si>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</si>
  <si>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</si>
  <si>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</si>
  <si>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</si>
  <si>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</si>
  <si>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</si>
  <si>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</si>
  <si>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</si>
  <si>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</si>
  <si>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</si>
  <si>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</si>
  <si>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</si>
  <si>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</si>
  <si>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</si>
  <si>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</si>
  <si>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</si>
  <si>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</si>
  <si>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</si>
  <si>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</si>
  <si>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</si>
  <si>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</si>
  <si>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</si>
  <si>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</si>
  <si>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</si>
  <si>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</si>
  <si>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</si>
  <si>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</si>
  <si>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</si>
  <si>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</si>
  <si>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</si>
  <si>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</si>
  <si>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</si>
  <si>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</si>
  <si>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</si>
  <si>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</si>
  <si>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</si>
  <si>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</si>
  <si>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</si>
  <si>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</si>
  <si>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</si>
  <si>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</si>
  <si>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</si>
  <si>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</si>
  <si>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</si>
  <si>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</si>
  <si>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</si>
  <si>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</si>
  <si>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</si>
  <si>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</si>
  <si>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</si>
  <si>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</si>
  <si>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</si>
  <si>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</si>
  <si>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</si>
  <si>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</si>
  <si>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</si>
  <si>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</si>
  <si>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</si>
  <si>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</si>
  <si>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</si>
  <si>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</si>
  <si>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</si>
  <si>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</si>
  <si>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</si>
  <si>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</si>
  <si>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</si>
  <si>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</si>
  <si>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</si>
  <si>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</si>
  <si>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</si>
  <si>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</si>
  <si>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</si>
  <si>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</si>
  <si>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</si>
  <si>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</si>
  <si>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</si>
  <si>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</si>
  <si>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</si>
  <si>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</si>
  <si>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</si>
  <si>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</si>
  <si>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</si>
  <si>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</si>
  <si>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</si>
  <si>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</si>
  <si>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</si>
  <si>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</si>
  <si>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</si>
  <si>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</si>
  <si>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</si>
  <si>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</si>
  <si>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</si>
  <si>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</si>
  <si>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</si>
  <si>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</si>
  <si>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</si>
  <si>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</si>
  <si>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</si>
  <si>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</si>
  <si>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</si>
  <si>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</si>
  <si>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</si>
  <si>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</si>
  <si>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</si>
  <si>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</si>
  <si>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</si>
  <si>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</si>
  <si>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</si>
  <si>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</si>
  <si>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</si>
  <si>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</si>
  <si>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</si>
  <si>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</si>
  <si>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</si>
  <si>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</si>
  <si>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</si>
  <si>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</si>
  <si>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</si>
  <si>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</si>
  <si>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</si>
  <si>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</si>
  <si>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</si>
  <si>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</si>
  <si>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</si>
  <si>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</si>
  <si>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</si>
  <si>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</si>
  <si>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</si>
  <si>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</si>
  <si>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</si>
  <si>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</si>
  <si>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</si>
  <si>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</si>
  <si>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</si>
  <si>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</si>
  <si>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</si>
  <si>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</si>
  <si>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</si>
  <si>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</si>
  <si>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</si>
  <si>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</si>
  <si>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</si>
  <si>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</si>
  <si>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</si>
  <si>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</si>
  <si>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</si>
  <si>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</si>
  <si>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</si>
  <si>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</si>
  <si>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</si>
  <si>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</si>
  <si>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</si>
  <si>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</si>
  <si>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</si>
  <si>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</si>
  <si>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</si>
  <si>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</si>
  <si>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</si>
  <si>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</si>
  <si>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</si>
  <si>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</si>
  <si>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</si>
  <si>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</si>
  <si>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</si>
  <si>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</si>
  <si>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</si>
  <si>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</si>
  <si>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</si>
  <si>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</si>
  <si>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</si>
  <si>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</si>
  <si>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</si>
  <si>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</si>
  <si>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</si>
  <si>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</si>
  <si>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</si>
  <si>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</si>
  <si>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</si>
  <si>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</si>
  <si>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</si>
  <si>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</si>
  <si>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</si>
  <si>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</si>
  <si>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</si>
  <si>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</si>
  <si>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</si>
  <si>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</si>
  <si>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</si>
  <si>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</si>
  <si>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</si>
  <si>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</si>
  <si>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</si>
  <si>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</si>
  <si>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</si>
  <si>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</si>
  <si>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</si>
  <si>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</si>
  <si>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</si>
  <si>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</si>
  <si>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</si>
  <si>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</si>
  <si>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</si>
  <si>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</si>
  <si>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</si>
  <si>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</si>
  <si>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</si>
  <si>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</si>
  <si>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</si>
  <si>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</si>
  <si>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</si>
  <si>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</si>
  <si>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</si>
  <si>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</si>
  <si>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</si>
  <si>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</si>
  <si>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</si>
  <si>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</si>
  <si>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</si>
  <si>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</si>
  <si>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</si>
  <si>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</si>
  <si>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</si>
  <si>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</si>
  <si>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</si>
  <si>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</si>
  <si>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</si>
  <si>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</si>
  <si>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</si>
  <si>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</si>
  <si>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</si>
  <si>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</si>
  <si>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</si>
  <si>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</si>
  <si>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</si>
  <si>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</si>
  <si>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</si>
  <si>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</si>
  <si>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</si>
  <si>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</si>
  <si>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</si>
  <si>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</si>
  <si>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</si>
  <si>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</si>
  <si>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</si>
  <si>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</si>
  <si>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</si>
  <si>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</si>
  <si>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</si>
  <si>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</si>
  <si>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</si>
  <si>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</si>
  <si>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</si>
  <si>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</si>
  <si>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</si>
  <si>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</si>
  <si>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</si>
  <si>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</si>
  <si>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</si>
  <si>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</si>
  <si>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</si>
  <si>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</si>
  <si>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</si>
  <si>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</si>
  <si>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</si>
  <si>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</si>
  <si>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</si>
  <si>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</si>
  <si>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</si>
  <si>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</si>
  <si>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</si>
  <si>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</si>
  <si>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</si>
  <si>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</si>
  <si>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</si>
  <si>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</si>
  <si>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</si>
  <si>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</si>
  <si>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</si>
  <si>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</si>
  <si>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</si>
  <si>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</si>
  <si>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</si>
  <si>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</si>
  <si>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</si>
  <si>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</si>
  <si>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</si>
  <si>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</si>
  <si>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</si>
  <si>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</si>
  <si>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</si>
  <si>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</si>
  <si>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</si>
  <si>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</si>
  <si>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</si>
  <si>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</si>
  <si>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</si>
  <si>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</si>
  <si>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</si>
  <si>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</si>
  <si>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</si>
  <si>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</si>
  <si>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</si>
  <si>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</si>
  <si>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</si>
  <si>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</si>
  <si>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</si>
  <si>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</si>
  <si>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</si>
  <si>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</si>
  <si>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</si>
  <si>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</si>
  <si>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</si>
  <si>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</si>
  <si>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</si>
  <si>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</si>
  <si>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</si>
  <si>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</si>
  <si>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</si>
  <si>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</si>
  <si>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</si>
  <si>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</si>
  <si>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</si>
  <si>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</si>
  <si>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</si>
  <si>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</si>
  <si>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</si>
  <si>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</si>
  <si>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</si>
  <si>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</si>
  <si>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</si>
  <si>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</si>
  <si>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</si>
  <si>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</si>
  <si>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</si>
  <si>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</si>
  <si>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</si>
  <si>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</si>
  <si>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</si>
  <si>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</si>
  <si>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</si>
  <si>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</si>
  <si>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</si>
  <si>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</si>
  <si>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</si>
  <si>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</si>
  <si>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</si>
  <si>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</si>
  <si>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</si>
  <si>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</si>
  <si>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</si>
  <si>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</si>
  <si>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</si>
  <si>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</si>
  <si>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</si>
  <si>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</si>
  <si>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</si>
  <si>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</si>
  <si>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</si>
  <si>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</si>
  <si>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</si>
  <si>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</si>
  <si>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</si>
  <si>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</si>
  <si>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</si>
  <si>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</si>
  <si>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</si>
  <si>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</si>
  <si>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</si>
  <si>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</si>
  <si>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</si>
  <si>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</si>
  <si>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</si>
  <si>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</si>
  <si>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</si>
  <si>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</si>
  <si>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</si>
  <si>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</si>
  <si>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</si>
  <si>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</si>
  <si>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</si>
  <si>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</si>
  <si>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</si>
  <si>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</si>
  <si>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</si>
  <si>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</si>
  <si>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</si>
  <si>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</si>
  <si>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</si>
  <si>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</si>
  <si>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</si>
  <si>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</si>
  <si>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</si>
  <si>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</si>
  <si>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</si>
  <si>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</si>
  <si>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</si>
  <si>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</si>
  <si>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</si>
  <si>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</si>
  <si>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</si>
  <si>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</si>
  <si>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</si>
  <si>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</si>
  <si>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</si>
  <si>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</si>
  <si>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</si>
  <si>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</si>
  <si>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</si>
  <si>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</si>
  <si>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</si>
  <si>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</si>
  <si>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</si>
  <si>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</si>
  <si>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</si>
  <si>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</si>
  <si>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</si>
  <si>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</si>
  <si>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</si>
  <si>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</si>
  <si>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</si>
  <si>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</si>
  <si>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</si>
  <si>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</si>
  <si>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</si>
  <si>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</si>
  <si>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</si>
  <si>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</si>
  <si>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</si>
  <si>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</si>
  <si>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</si>
  <si>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</si>
  <si>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</si>
  <si>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</si>
  <si>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</si>
  <si>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</si>
  <si>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</si>
  <si>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</si>
  <si>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</si>
  <si>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</si>
  <si>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</si>
  <si>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</si>
  <si>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</si>
  <si>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</si>
  <si>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</si>
  <si>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</si>
  <si>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</si>
  <si>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</si>
  <si>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</si>
  <si>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</si>
  <si>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</si>
  <si>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</si>
  <si>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</si>
  <si>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</si>
  <si>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</si>
  <si>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</si>
  <si>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</si>
  <si>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</si>
  <si>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</si>
  <si>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</si>
  <si>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</si>
  <si>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</si>
  <si>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</si>
  <si>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</si>
  <si>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</si>
  <si>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</si>
  <si>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</si>
  <si>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</si>
  <si>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</si>
  <si>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</si>
  <si>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</si>
  <si>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</si>
  <si>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</si>
  <si>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</si>
  <si>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</si>
  <si>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</si>
  <si>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</si>
  <si>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</si>
  <si>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</si>
  <si>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</si>
  <si>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</si>
  <si>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</si>
  <si>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</si>
  <si>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</si>
  <si>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</si>
  <si>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</si>
  <si>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</si>
  <si>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</si>
  <si>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</si>
  <si>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</si>
  <si>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</si>
  <si>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</si>
  <si>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</si>
  <si>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</si>
  <si>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</si>
  <si>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</si>
  <si>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</si>
  <si>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</si>
  <si>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</si>
  <si>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</si>
  <si>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</si>
  <si>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</si>
  <si>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</si>
  <si>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</si>
  <si>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</si>
  <si>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</si>
  <si>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</si>
  <si>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</si>
  <si>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</si>
  <si>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</si>
  <si>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</si>
  <si>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</si>
  <si>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</si>
  <si>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</si>
  <si>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</si>
  <si>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</si>
  <si>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</si>
  <si>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</si>
  <si>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</si>
  <si>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</si>
  <si>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</si>
  <si>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</si>
  <si>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</si>
  <si>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</si>
  <si>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</si>
  <si>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</si>
  <si>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</si>
  <si>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</si>
  <si>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</si>
  <si>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</si>
  <si>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</si>
  <si>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</si>
  <si>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</si>
  <si>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</si>
  <si>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</si>
  <si>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</si>
  <si>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</si>
  <si>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</si>
  <si>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</si>
  <si>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</si>
  <si>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</si>
  <si>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</si>
  <si>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</si>
  <si>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</si>
  <si>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</si>
  <si>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</si>
  <si>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</si>
  <si>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</si>
  <si>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</si>
  <si>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</si>
  <si>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</si>
  <si>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</si>
  <si>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</si>
  <si>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</si>
  <si>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</si>
  <si>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</si>
  <si>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</si>
  <si>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</si>
  <si>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</si>
  <si>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</si>
  <si>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</si>
  <si>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</si>
  <si>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</si>
  <si>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</si>
  <si>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</si>
  <si>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</si>
  <si>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</si>
  <si>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</si>
  <si>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</si>
  <si>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</si>
  <si>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</si>
  <si>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</si>
  <si>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</si>
  <si>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</si>
  <si>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</si>
  <si>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</si>
  <si>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</si>
  <si>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</si>
  <si>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</si>
  <si>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</si>
  <si>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</si>
  <si>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</si>
  <si>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</si>
  <si>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</si>
  <si>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</si>
  <si>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</si>
  <si>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</si>
  <si>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</si>
  <si>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</si>
  <si>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</si>
  <si>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</si>
  <si>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</si>
  <si>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</si>
  <si>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</si>
  <si>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</si>
  <si>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</si>
  <si>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</si>
  <si>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</si>
  <si>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</si>
  <si>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</si>
  <si>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</si>
  <si>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</si>
  <si>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</si>
  <si>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</si>
  <si>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</si>
  <si>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</si>
  <si>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</si>
  <si>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</si>
  <si>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</si>
  <si>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</si>
  <si>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</si>
  <si>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</si>
  <si>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</si>
  <si>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</si>
  <si>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</si>
  <si>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</si>
  <si>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</si>
  <si>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</si>
  <si>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</si>
  <si>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</si>
  <si>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</si>
  <si>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</si>
  <si>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</si>
  <si>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</si>
  <si>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</si>
  <si>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</si>
  <si>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</si>
  <si>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</si>
  <si>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</si>
  <si>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</si>
  <si>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</si>
  <si>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</si>
  <si>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</si>
  <si>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</si>
  <si>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</si>
  <si>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</si>
  <si>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</si>
  <si>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</si>
  <si>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</si>
  <si>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</si>
  <si>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</si>
  <si>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</si>
  <si>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</si>
  <si>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</si>
  <si>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</si>
  <si>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</si>
  <si>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</si>
  <si>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</si>
  <si>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</si>
  <si>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</si>
  <si>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</si>
  <si>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</si>
  <si>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</si>
  <si>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</si>
  <si>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</si>
  <si>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</si>
  <si>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</si>
  <si>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</si>
  <si>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</si>
  <si>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</si>
  <si>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</si>
  <si>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</si>
  <si>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</si>
  <si>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</si>
  <si>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</si>
  <si>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</si>
  <si>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</si>
  <si>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</si>
  <si>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</si>
  <si>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</si>
  <si>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</si>
  <si>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</si>
  <si>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</si>
  <si>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</si>
  <si>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</si>
  <si>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</si>
  <si>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</si>
  <si>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</si>
  <si>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</si>
  <si>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</si>
  <si>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</si>
  <si>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</si>
  <si>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</si>
  <si>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</si>
  <si>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</si>
  <si>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</si>
  <si>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</si>
  <si>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</si>
  <si>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</si>
  <si>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</si>
  <si>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</si>
  <si>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</si>
  <si>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</si>
  <si>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</si>
  <si>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</si>
  <si>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</si>
  <si>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</si>
  <si>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</si>
  <si>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</si>
  <si>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</si>
  <si>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</si>
  <si>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</si>
  <si>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</si>
  <si>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</si>
  <si>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</si>
  <si>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</si>
  <si>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</si>
  <si>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</si>
  <si>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</si>
  <si>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</si>
  <si>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</si>
  <si>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</si>
  <si>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</si>
  <si>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</si>
  <si>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</si>
  <si>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</si>
  <si>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</si>
  <si>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</si>
  <si>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</si>
  <si>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</si>
  <si>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</si>
  <si>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</si>
  <si>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</si>
  <si>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</si>
  <si>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</si>
  <si>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</si>
  <si>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</si>
  <si>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</si>
  <si>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</si>
  <si>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</si>
  <si>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</si>
  <si>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</si>
  <si>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</si>
  <si>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</si>
  <si>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</si>
  <si>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</si>
  <si>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</si>
  <si>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</si>
  <si>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</si>
  <si>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</si>
  <si>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</si>
  <si>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</si>
  <si>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</si>
  <si>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</si>
  <si>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</si>
  <si>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</si>
  <si>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</si>
  <si>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</si>
  <si>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</si>
  <si>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</si>
  <si>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</si>
  <si>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</si>
  <si>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</si>
  <si>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</si>
  <si>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</si>
  <si>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</si>
  <si>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</si>
  <si>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</si>
  <si>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</si>
  <si>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</si>
  <si>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</si>
  <si>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</si>
  <si>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</si>
  <si>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</si>
  <si>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</si>
  <si>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</si>
  <si>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</si>
  <si>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</si>
  <si>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</si>
  <si>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</si>
  <si>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</si>
  <si>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</si>
  <si>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</si>
  <si>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</si>
  <si>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</si>
  <si>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</si>
  <si>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</si>
  <si>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</si>
  <si>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</si>
  <si>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</si>
  <si>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</si>
  <si>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</si>
  <si>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</si>
  <si>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</si>
  <si>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</si>
  <si>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</si>
  <si>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</si>
  <si>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</si>
  <si>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</si>
  <si>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</si>
  <si>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</si>
  <si>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</si>
  <si>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</si>
  <si>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</si>
  <si>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</si>
  <si>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</si>
  <si>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</si>
  <si>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</si>
  <si>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</si>
  <si>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</si>
  <si>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</si>
  <si>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</si>
  <si>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</si>
  <si>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</si>
  <si>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</si>
  <si>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</si>
  <si>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</si>
  <si>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</si>
  <si>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</si>
  <si>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</si>
  <si>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</si>
  <si>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</si>
  <si>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</si>
  <si>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</si>
  <si>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</si>
  <si>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</si>
  <si>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</si>
  <si>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</si>
  <si>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</si>
  <si>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</si>
  <si>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</si>
  <si>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</si>
  <si>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</si>
  <si>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</si>
  <si>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</si>
  <si>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</si>
  <si>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</si>
  <si>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</si>
  <si>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</si>
  <si>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</si>
  <si>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</si>
  <si>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</si>
  <si>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</si>
  <si>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</si>
  <si>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</si>
  <si>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</si>
  <si>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</si>
  <si>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</si>
  <si>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</si>
  <si>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</si>
  <si>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</si>
  <si>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</si>
  <si>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</si>
  <si>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</si>
  <si>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</si>
  <si>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</si>
  <si>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</si>
  <si>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</si>
  <si>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</si>
  <si>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</si>
  <si>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</si>
  <si>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</si>
  <si>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</si>
  <si>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</si>
  <si>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</si>
  <si>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</si>
  <si>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</si>
  <si>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</si>
  <si>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</si>
  <si>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</si>
  <si>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</si>
  <si>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</si>
  <si>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</si>
  <si>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</si>
  <si>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</si>
  <si>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</si>
  <si>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</si>
  <si>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</si>
  <si>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</si>
  <si>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</si>
  <si>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</si>
  <si>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</si>
  <si>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</si>
  <si>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</si>
  <si>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</si>
  <si>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</si>
  <si>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</si>
  <si>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</si>
  <si>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</si>
  <si>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</si>
  <si>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</si>
  <si>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</si>
  <si>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</si>
  <si>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</si>
  <si>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</si>
  <si>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</si>
  <si>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</si>
  <si>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</si>
  <si>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</si>
  <si>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</si>
  <si>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</si>
  <si>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</si>
  <si>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</si>
  <si>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</si>
  <si>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</si>
  <si>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</si>
  <si>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</si>
  <si>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</si>
  <si>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</si>
  <si>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</si>
  <si>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</si>
  <si>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</si>
  <si>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</si>
  <si>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</si>
  <si>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</si>
  <si>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</si>
  <si>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</si>
  <si>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</si>
  <si>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</si>
  <si>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</si>
  <si>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</si>
  <si>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</si>
  <si>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</si>
  <si>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</si>
  <si>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</si>
  <si>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</si>
  <si>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</si>
  <si>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</si>
  <si>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</si>
  <si>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</si>
  <si>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</si>
  <si>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</si>
  <si>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</si>
  <si>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</si>
  <si>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</si>
  <si>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</si>
  <si>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</si>
  <si>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</si>
  <si>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</si>
  <si>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</si>
  <si>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</si>
  <si>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</si>
  <si>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</si>
  <si>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</si>
  <si>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</si>
  <si>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</si>
  <si>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</si>
  <si>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</si>
  <si>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</si>
  <si>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</si>
  <si>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</si>
  <si>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</si>
  <si>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</si>
  <si>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</si>
  <si>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</si>
  <si>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</si>
  <si>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</si>
  <si>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</si>
  <si>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</si>
  <si>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</si>
  <si>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</si>
  <si>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</si>
  <si>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</si>
  <si>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</si>
  <si>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</si>
  <si>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</si>
  <si>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</si>
  <si>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</si>
  <si>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</si>
  <si>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</si>
  <si>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</si>
  <si>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</si>
  <si>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</si>
  <si>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</si>
  <si>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</si>
  <si>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</si>
  <si>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</si>
  <si>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</si>
  <si>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</si>
  <si>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</si>
  <si>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</si>
  <si>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</si>
  <si>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</si>
  <si>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</si>
  <si>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</si>
  <si>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</si>
  <si>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</si>
  <si>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</si>
  <si>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</si>
  <si>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</si>
  <si>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</si>
  <si>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</si>
  <si>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</si>
  <si>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</si>
  <si>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</si>
  <si>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</si>
  <si>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</si>
  <si>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</si>
  <si>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</si>
  <si>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</si>
  <si>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</si>
  <si>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</si>
  <si>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</si>
  <si>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</si>
  <si>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</si>
  <si>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</si>
  <si>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</si>
  <si>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</si>
  <si>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</si>
  <si>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</si>
  <si>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</si>
  <si>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</si>
  <si>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</si>
  <si>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</si>
  <si>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</si>
  <si>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</si>
  <si>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</si>
  <si>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</si>
  <si>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</si>
  <si>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</si>
  <si>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</si>
  <si>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</si>
  <si>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</si>
  <si>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</si>
  <si>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</si>
  <si>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</si>
  <si>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</si>
  <si>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</si>
  <si>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</si>
  <si>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</si>
  <si>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</si>
  <si>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</si>
  <si>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</si>
  <si>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</si>
  <si>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</si>
  <si>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</si>
  <si>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</si>
  <si>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</si>
  <si>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</si>
  <si>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</si>
  <si>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</si>
  <si>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</si>
  <si>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</si>
  <si>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</si>
  <si>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</si>
  <si>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</si>
  <si>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</si>
  <si>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</si>
  <si>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</si>
  <si>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</si>
  <si>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</si>
  <si>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</si>
  <si>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</si>
  <si>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</si>
  <si>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</si>
  <si>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</si>
  <si>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</si>
  <si>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</si>
  <si>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</si>
  <si>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</si>
  <si>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</si>
  <si>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</si>
  <si>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</si>
  <si>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</si>
  <si>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</si>
  <si>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</si>
  <si>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</si>
  <si>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</si>
  <si>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</si>
  <si>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</si>
  <si>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</si>
  <si>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</si>
  <si>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</si>
  <si>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</si>
  <si>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</si>
  <si>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</si>
  <si>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</si>
  <si>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</si>
  <si>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</si>
  <si>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</si>
  <si>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</si>
  <si>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</si>
  <si>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</si>
  <si>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</si>
  <si>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</si>
  <si>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</si>
  <si>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</si>
  <si>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</si>
  <si>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</si>
  <si>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</si>
  <si>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</si>
  <si>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</si>
  <si>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</si>
  <si>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</si>
  <si>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</si>
  <si>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</si>
  <si>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</si>
  <si>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</si>
  <si>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</si>
  <si>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</si>
  <si>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</si>
  <si>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</si>
  <si>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</si>
  <si>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</si>
  <si>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</si>
  <si>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</si>
  <si>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</si>
  <si>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</si>
  <si>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</si>
  <si>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</si>
  <si>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</si>
  <si>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</si>
  <si>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</si>
  <si>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</si>
  <si>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</si>
  <si>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</si>
  <si>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</si>
  <si>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</si>
  <si>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</si>
  <si>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</si>
  <si>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</si>
  <si>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</si>
  <si>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</si>
  <si>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</si>
  <si>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</si>
  <si>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</si>
  <si>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</si>
  <si>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</si>
  <si>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</si>
  <si>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</si>
  <si>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</si>
  <si>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</si>
  <si>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</si>
  <si>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</si>
  <si>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</si>
  <si>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</si>
  <si>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</si>
  <si>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</si>
  <si>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</si>
  <si>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</si>
  <si>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</si>
  <si>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</si>
  <si>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</si>
  <si>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</si>
  <si>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</si>
  <si>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</si>
  <si>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</si>
  <si>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</si>
  <si>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</si>
  <si>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</si>
  <si>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</si>
  <si>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</si>
  <si>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</si>
  <si>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</si>
  <si>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</si>
  <si>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</si>
  <si>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</si>
  <si>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</si>
  <si>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</si>
  <si>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</si>
  <si>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</si>
  <si>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</si>
  <si>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</si>
  <si>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</si>
  <si>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</si>
  <si>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</si>
  <si>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</si>
  <si>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</si>
  <si>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</si>
  <si>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</si>
  <si>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</si>
  <si>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</si>
  <si>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</si>
  <si>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</si>
  <si>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</si>
  <si>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</si>
  <si>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</si>
  <si>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</si>
  <si>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</si>
  <si>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</si>
  <si>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</si>
  <si>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</si>
  <si>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</si>
  <si>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</si>
  <si>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</si>
  <si>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</si>
  <si>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</si>
  <si>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</si>
  <si>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</si>
  <si>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</si>
  <si>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</si>
  <si>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</si>
  <si>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</si>
  <si>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</si>
  <si>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</si>
  <si>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</si>
  <si>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</si>
  <si>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</si>
  <si>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</si>
  <si>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</si>
  <si>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</si>
  <si>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</si>
  <si>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</si>
  <si>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</si>
  <si>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</si>
  <si>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</si>
  <si>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</si>
  <si>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</si>
  <si>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</si>
  <si>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</si>
  <si>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</si>
  <si>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</si>
  <si>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</si>
  <si>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</si>
  <si>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</si>
  <si>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</si>
  <si>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</si>
  <si>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</si>
  <si>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</si>
  <si>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</si>
  <si>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</si>
  <si>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</si>
  <si>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</si>
  <si>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</si>
  <si>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</si>
  <si>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</si>
  <si>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</si>
  <si>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</si>
  <si>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</si>
  <si>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</si>
  <si>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</si>
  <si>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</si>
  <si>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</si>
  <si>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</si>
  <si>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</si>
  <si>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</si>
  <si>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</si>
  <si>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</si>
  <si>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</si>
  <si>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</si>
  <si>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</si>
  <si>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</si>
  <si>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</si>
  <si>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</si>
  <si>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</si>
  <si>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</si>
  <si>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</si>
  <si>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</si>
  <si>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</si>
  <si>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</si>
  <si>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</si>
  <si>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</si>
  <si>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</si>
  <si>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</si>
  <si>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</si>
  <si>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</si>
  <si>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</si>
  <si>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</si>
  <si>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</si>
  <si>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</si>
  <si>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</si>
  <si>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</si>
  <si>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</si>
  <si>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</si>
  <si>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</si>
  <si>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</si>
  <si>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</si>
  <si>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</si>
  <si>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</si>
  <si>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</si>
  <si>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</si>
  <si>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</si>
  <si>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</si>
  <si>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</si>
  <si>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</si>
  <si>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</si>
  <si>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</si>
  <si>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</si>
  <si>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</si>
  <si>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</si>
  <si>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</si>
  <si>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</si>
  <si>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</si>
  <si>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</si>
  <si>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</si>
  <si>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</si>
  <si>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</si>
  <si>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</si>
  <si>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</si>
  <si>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</si>
  <si>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</si>
  <si>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</si>
  <si>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</si>
  <si>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</si>
  <si>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</si>
  <si>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</si>
  <si>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</si>
  <si>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</si>
  <si>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</si>
  <si>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</si>
  <si>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</si>
  <si>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</si>
  <si>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</si>
  <si>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</si>
  <si>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</si>
  <si>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</si>
  <si>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</si>
  <si>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</si>
  <si>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</si>
  <si>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</si>
  <si>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</si>
  <si>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</si>
  <si>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</si>
  <si>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</si>
  <si>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</si>
  <si>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</si>
  <si>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</si>
  <si>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</si>
  <si>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</si>
  <si>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</si>
  <si>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</si>
  <si>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</si>
  <si>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</si>
  <si>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</si>
  <si>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</si>
  <si>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</si>
  <si>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</si>
  <si>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</si>
  <si>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</si>
  <si>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</si>
  <si>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</si>
  <si>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</si>
  <si>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</si>
  <si>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</si>
  <si>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</si>
  <si>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</si>
  <si>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</si>
  <si>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</si>
  <si>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</si>
  <si>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</si>
  <si>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</si>
  <si>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</si>
  <si>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</si>
  <si>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</si>
  <si>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</si>
  <si>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</si>
  <si>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</si>
  <si>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</si>
  <si>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</si>
  <si>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</si>
  <si>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</si>
  <si>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</si>
  <si>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</si>
  <si>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</si>
  <si>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</si>
  <si>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</si>
  <si>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</si>
  <si>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</si>
  <si>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</si>
  <si>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</si>
  <si>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</si>
  <si>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</si>
  <si>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</si>
  <si>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</si>
  <si>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</si>
  <si>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</si>
  <si>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</si>
  <si>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</si>
  <si>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</si>
  <si>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</si>
  <si>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</si>
  <si>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</si>
  <si>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</si>
  <si>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</si>
  <si>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</si>
  <si>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</si>
  <si>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</si>
  <si>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</si>
  <si>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</si>
  <si>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</si>
  <si>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</si>
  <si>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</si>
  <si>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</si>
  <si>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</si>
  <si>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</si>
  <si>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</si>
  <si>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</si>
  <si>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</si>
  <si>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</si>
  <si>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</si>
  <si>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</si>
  <si>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</si>
  <si>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</si>
  <si>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</si>
  <si>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</si>
  <si>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</si>
  <si>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</si>
  <si>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</si>
  <si>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</si>
  <si>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</si>
  <si>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</si>
  <si>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</si>
  <si>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</si>
  <si>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</si>
  <si>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</si>
  <si>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</si>
  <si>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</si>
  <si>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</si>
  <si>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</si>
  <si>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</si>
  <si>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</si>
  <si>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</si>
  <si>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</si>
  <si>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</si>
  <si>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</si>
  <si>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</si>
  <si>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</si>
  <si>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</si>
  <si>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</si>
  <si>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</si>
  <si>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</si>
  <si>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</si>
  <si>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</si>
  <si>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</si>
  <si>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</si>
  <si>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</si>
  <si>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</si>
  <si>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</si>
  <si>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</si>
  <si>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</si>
  <si>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</si>
  <si>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</si>
  <si>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</si>
  <si>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</si>
  <si>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</si>
  <si>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</si>
  <si>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</si>
  <si>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</si>
  <si>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</si>
  <si>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</si>
  <si>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</si>
  <si>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</si>
  <si>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</si>
  <si>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</si>
  <si>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</si>
  <si>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</si>
  <si>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</si>
  <si>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</si>
  <si>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</si>
  <si>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</si>
  <si>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</si>
  <si>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</si>
  <si>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</si>
  <si>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</si>
  <si>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</si>
  <si>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</si>
  <si>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</si>
  <si>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</si>
  <si>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</si>
  <si>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</si>
  <si>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</si>
  <si>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</si>
  <si>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</si>
  <si>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</si>
  <si>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</si>
  <si>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</si>
  <si>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</si>
  <si>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</si>
  <si>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</si>
  <si>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</si>
  <si>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</si>
  <si>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</si>
  <si>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</si>
  <si>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</si>
  <si>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</si>
  <si>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</si>
  <si>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</si>
  <si>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</si>
  <si>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</si>
  <si>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</si>
  <si>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</si>
  <si>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</si>
  <si>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</si>
  <si>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</si>
  <si>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</si>
  <si>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</si>
  <si>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</si>
  <si>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</si>
  <si>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</si>
  <si>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</si>
  <si>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</si>
  <si>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</si>
  <si>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</si>
  <si>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</si>
  <si>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</si>
  <si>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</si>
  <si>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</si>
  <si>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</si>
  <si>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</si>
  <si>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</si>
  <si>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</si>
  <si>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</si>
  <si>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</si>
  <si>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</si>
  <si>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</si>
  <si>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</si>
  <si>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</si>
  <si>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</si>
  <si>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</si>
  <si>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</si>
  <si>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</si>
  <si>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</si>
  <si>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</si>
  <si>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</si>
  <si>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</si>
  <si>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</si>
  <si>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</si>
  <si>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</si>
  <si>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</si>
  <si>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</si>
  <si>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</si>
  <si>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</si>
  <si>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</si>
  <si>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</si>
  <si>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</si>
  <si>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</si>
  <si>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</si>
  <si>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</si>
  <si>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</si>
  <si>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</si>
  <si>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</si>
  <si>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</si>
  <si>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</si>
  <si>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</si>
  <si>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</si>
  <si>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</si>
  <si>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</si>
  <si>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</si>
  <si>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</si>
  <si>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</si>
  <si>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</si>
  <si>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</si>
  <si>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</si>
  <si>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</si>
  <si>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</si>
  <si>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</si>
  <si>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</si>
  <si>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</si>
  <si>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</si>
  <si>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</si>
  <si>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</si>
  <si>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</si>
  <si>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</si>
  <si>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</si>
  <si>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</si>
  <si>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</si>
  <si>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</si>
  <si>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</si>
  <si>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</si>
  <si>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</si>
  <si>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</si>
  <si>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</si>
  <si>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</si>
  <si>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</si>
  <si>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</si>
  <si>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</si>
  <si>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</si>
  <si>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</si>
  <si>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</si>
  <si>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</si>
  <si>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</si>
  <si>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</si>
  <si>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</si>
  <si>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</si>
  <si>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</si>
  <si>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</si>
  <si>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</si>
  <si>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</si>
  <si>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</si>
  <si>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</si>
  <si>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</si>
  <si>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</si>
  <si>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</si>
  <si>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</si>
  <si>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</si>
  <si>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</si>
  <si>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</si>
  <si>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</si>
  <si>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</si>
  <si>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</si>
  <si>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</si>
  <si>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</si>
  <si>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</si>
  <si>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</si>
  <si>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</si>
  <si>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</si>
  <si>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</si>
  <si>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</si>
  <si>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</si>
  <si>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</si>
  <si>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</si>
  <si>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</si>
  <si>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</si>
  <si>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</si>
  <si>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</si>
  <si>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</si>
  <si>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</si>
  <si>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</si>
  <si>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</si>
  <si>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</si>
  <si>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</si>
  <si>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</si>
  <si>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</si>
  <si>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</si>
  <si>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</si>
  <si>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</si>
  <si>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</si>
  <si>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</si>
  <si>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</si>
  <si>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</si>
  <si>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</si>
  <si>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</si>
  <si>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</si>
  <si>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</si>
  <si>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</si>
  <si>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</si>
  <si>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</si>
  <si>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</si>
  <si>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</si>
  <si>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</si>
  <si>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</si>
  <si>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</si>
  <si>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</si>
  <si>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</si>
  <si>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</si>
  <si>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</si>
  <si>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</si>
  <si>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</si>
  <si>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</si>
  <si>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</si>
  <si>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</si>
  <si>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</si>
  <si>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</si>
  <si>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</si>
  <si>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</si>
  <si>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</si>
  <si>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</si>
  <si>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</si>
  <si>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</si>
  <si>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</si>
  <si>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</si>
  <si>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</si>
  <si>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</si>
  <si>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</si>
  <si>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</si>
  <si>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</si>
  <si>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</si>
  <si>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</si>
  <si>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</si>
  <si>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</si>
  <si>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</si>
  <si>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</si>
  <si>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</si>
  <si>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</si>
  <si>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</si>
  <si>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</si>
  <si>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</si>
  <si>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</si>
  <si>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</si>
  <si>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</si>
  <si>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</si>
  <si>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</si>
  <si>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</si>
  <si>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</si>
  <si>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</si>
  <si>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</si>
  <si>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</si>
  <si>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</si>
  <si>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</si>
  <si>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</si>
  <si>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</si>
  <si>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</si>
  <si>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</si>
  <si>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</si>
  <si>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</si>
  <si>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</si>
  <si>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</si>
  <si>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</si>
  <si>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</si>
  <si>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</si>
  <si>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</si>
  <si>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</si>
  <si>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</si>
  <si>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</si>
  <si>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</si>
  <si>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</si>
  <si>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</si>
  <si>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</si>
  <si>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</si>
  <si>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</si>
  <si>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</si>
  <si>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</si>
  <si>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</si>
  <si>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</si>
  <si>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</si>
  <si>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</si>
  <si>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</si>
  <si>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</si>
  <si>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</si>
  <si>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</si>
  <si>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</si>
  <si>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</si>
  <si>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</si>
  <si>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</si>
  <si>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</si>
  <si>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</si>
  <si>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</si>
  <si>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</si>
  <si>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</si>
  <si>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</si>
  <si>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</si>
  <si>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</si>
  <si>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</si>
  <si>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</si>
  <si>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</si>
  <si>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</si>
  <si>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</si>
  <si>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</si>
  <si>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</si>
  <si>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</si>
  <si>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</si>
  <si>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</si>
  <si>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</si>
  <si>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</si>
  <si>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</si>
  <si>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</si>
  <si>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</si>
  <si>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</si>
  <si>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</si>
  <si>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</si>
  <si>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</si>
  <si>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</si>
  <si>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</si>
  <si>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</si>
  <si>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</si>
  <si>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</si>
  <si>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</si>
  <si>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</si>
  <si>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</si>
  <si>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</si>
  <si>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</si>
  <si>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</si>
  <si>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</si>
  <si>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</si>
  <si>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</si>
  <si>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</si>
  <si>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</si>
  <si>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</si>
  <si>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</si>
  <si>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</si>
  <si>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</si>
  <si>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</si>
  <si>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</si>
  <si>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</si>
  <si>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</si>
  <si>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</si>
  <si>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</si>
  <si>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</si>
  <si>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</si>
  <si>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</si>
  <si>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</si>
  <si>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</si>
  <si>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</si>
  <si>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</si>
  <si>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</si>
  <si>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</si>
  <si>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</si>
  <si>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</si>
  <si>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</si>
  <si>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</si>
  <si>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</si>
  <si>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</si>
  <si>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</si>
  <si>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</si>
  <si>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</si>
  <si>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</si>
  <si>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</si>
  <si>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</si>
  <si>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</si>
  <si>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</si>
  <si>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</si>
  <si>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</si>
  <si>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</si>
  <si>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</si>
  <si>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</si>
  <si>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</si>
  <si>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</si>
  <si>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</si>
  <si>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</si>
  <si>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</si>
  <si>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</si>
  <si>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</si>
  <si>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</si>
  <si>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</si>
  <si>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</si>
  <si>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</si>
  <si>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</si>
  <si>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</si>
  <si>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</si>
  <si>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</si>
  <si>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</si>
  <si>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</si>
  <si>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</si>
  <si>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</si>
  <si>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</si>
  <si>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</si>
  <si>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</si>
  <si>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</si>
  <si>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</si>
  <si>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</si>
  <si>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</si>
  <si>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</si>
  <si>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</si>
  <si>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</si>
  <si>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</si>
  <si>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</si>
  <si>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</si>
  <si>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</si>
  <si>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</si>
  <si>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</si>
  <si>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</si>
  <si>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</si>
  <si>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</si>
  <si>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</si>
  <si>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</si>
  <si>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</si>
  <si>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</si>
  <si>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</si>
  <si>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</si>
  <si>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</si>
  <si>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</si>
  <si>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</si>
  <si>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</si>
  <si>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</si>
  <si>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</si>
  <si>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</si>
  <si>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</si>
  <si>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</si>
  <si>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</si>
  <si>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</si>
  <si>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</si>
  <si>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</si>
  <si>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</si>
  <si>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</si>
  <si>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</si>
  <si>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</si>
  <si>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</si>
  <si>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</si>
  <si>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</si>
  <si>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</si>
  <si>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</si>
  <si>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</si>
  <si>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</si>
  <si>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</si>
  <si>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</si>
  <si>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</si>
  <si>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</si>
  <si>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</si>
  <si>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</si>
  <si>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</si>
  <si>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</si>
  <si>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</si>
  <si>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</si>
  <si>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</si>
  <si>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</si>
  <si>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</si>
  <si>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</si>
  <si>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</si>
  <si>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</si>
  <si>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</si>
  <si>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</si>
  <si>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</si>
  <si>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</si>
  <si>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</si>
  <si>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</si>
  <si>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</si>
  <si>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</si>
  <si>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</si>
  <si>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</si>
  <si>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</si>
  <si>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</si>
  <si>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</si>
  <si>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</si>
  <si>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</si>
  <si>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</si>
  <si>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</si>
  <si>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</si>
  <si>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</si>
  <si>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</si>
  <si>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</si>
  <si>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</si>
  <si>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</si>
  <si>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</si>
  <si>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</si>
  <si>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</si>
  <si>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</si>
  <si>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</si>
  <si>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</si>
  <si>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</si>
  <si>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</si>
  <si>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</si>
  <si>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</si>
  <si>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</si>
  <si>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</si>
  <si>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</si>
  <si>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</si>
  <si>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</si>
  <si>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</si>
  <si>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</si>
  <si>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</si>
  <si>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</si>
  <si>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</si>
  <si>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</si>
  <si>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</si>
  <si>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</si>
  <si>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</si>
  <si>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</si>
  <si>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</si>
  <si>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</si>
  <si>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</si>
  <si>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</si>
  <si>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</si>
  <si>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</si>
  <si>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</si>
  <si>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</si>
  <si>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</si>
  <si>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</si>
  <si>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</si>
  <si>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</si>
  <si>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</si>
  <si>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</si>
  <si>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</si>
  <si>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</si>
  <si>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</si>
  <si>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</si>
  <si>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</si>
  <si>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</si>
  <si>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</si>
  <si>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</si>
  <si>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</si>
  <si>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</si>
  <si>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</si>
  <si>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</si>
  <si>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</si>
  <si>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</si>
  <si>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</si>
  <si>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</si>
  <si>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</si>
  <si>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</si>
  <si>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</si>
  <si>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</si>
  <si>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</si>
  <si>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</si>
  <si>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</si>
  <si>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</si>
  <si>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</si>
  <si>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</si>
  <si>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</si>
  <si>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</si>
  <si>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</si>
  <si>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</si>
  <si>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</si>
  <si>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</si>
  <si>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</si>
  <si>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</si>
  <si>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</si>
  <si>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</si>
  <si>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</si>
  <si>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</si>
  <si>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</si>
  <si>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</si>
  <si>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</si>
  <si>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</si>
  <si>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</si>
  <si>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</si>
  <si>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</si>
  <si>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</si>
  <si>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</si>
  <si>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</si>
  <si>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</si>
  <si>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</si>
  <si>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</si>
  <si>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</si>
  <si>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</si>
  <si>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</si>
  <si>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</si>
  <si>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</si>
  <si>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</si>
  <si>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</si>
  <si>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</si>
  <si>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</si>
  <si>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</si>
  <si>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</si>
  <si>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</si>
  <si>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</si>
  <si>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</si>
  <si>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</si>
  <si>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</si>
  <si>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</si>
  <si>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</si>
  <si>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</si>
  <si>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</si>
  <si>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</si>
  <si>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</si>
  <si>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</si>
  <si>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</si>
  <si>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</si>
  <si>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</si>
  <si>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</si>
  <si>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</si>
  <si>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</si>
  <si>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</si>
  <si>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</si>
  <si>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</si>
  <si>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</si>
  <si>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</si>
  <si>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</si>
  <si>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</si>
  <si>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</si>
  <si>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</si>
  <si>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</si>
  <si>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</si>
  <si>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</si>
  <si>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</si>
  <si>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</si>
  <si>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</si>
  <si>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</si>
  <si>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</si>
  <si>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</si>
  <si>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</si>
  <si>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</si>
  <si>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</si>
  <si>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</si>
  <si>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</si>
  <si>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</si>
  <si>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</si>
  <si>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</si>
  <si>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</si>
  <si>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</si>
  <si>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</si>
  <si>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</si>
  <si>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</si>
  <si>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</si>
  <si>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</si>
  <si>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</si>
  <si>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</si>
  <si>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</si>
  <si>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</si>
  <si>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</si>
  <si>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</si>
  <si>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</si>
  <si>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</si>
  <si>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</si>
  <si>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</si>
  <si>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</si>
  <si>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</si>
  <si>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</si>
  <si>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</si>
  <si>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</si>
  <si>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</si>
  <si>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</si>
  <si>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</si>
  <si>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</si>
  <si>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</si>
  <si>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</si>
  <si>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</si>
  <si>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</si>
  <si>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</si>
  <si>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</si>
  <si>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</si>
  <si>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</si>
  <si>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</si>
  <si>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</si>
  <si>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</si>
  <si>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</si>
  <si>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</si>
  <si>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</si>
  <si>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</si>
  <si>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</si>
  <si>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</si>
  <si>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</si>
  <si>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</si>
  <si>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</si>
  <si>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</si>
  <si>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</si>
  <si>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</si>
  <si>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</si>
  <si>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</si>
  <si>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</si>
  <si>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</si>
  <si>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</si>
  <si>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</si>
  <si>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</si>
  <si>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</si>
  <si>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</si>
  <si>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</si>
  <si>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</si>
  <si>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</si>
  <si>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</si>
  <si>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</si>
  <si>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</si>
  <si>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</si>
  <si>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</si>
  <si>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</si>
  <si>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</si>
  <si>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</si>
  <si>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</si>
  <si>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</si>
  <si>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</si>
  <si>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</si>
  <si>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</si>
  <si>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</si>
  <si>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</si>
  <si>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</si>
  <si>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</si>
  <si>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</si>
  <si>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</si>
  <si>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</si>
  <si>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</si>
  <si>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</si>
  <si>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</si>
  <si>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</si>
  <si>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</si>
  <si>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</si>
  <si>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</si>
  <si>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</si>
  <si>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</si>
  <si>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</si>
  <si>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</si>
  <si>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</si>
  <si>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</si>
  <si>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</si>
  <si>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</si>
  <si>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</si>
  <si>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</si>
  <si>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</si>
  <si>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</si>
  <si>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</si>
  <si>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</si>
  <si>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</si>
  <si>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</si>
  <si>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</si>
  <si>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</si>
  <si>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</si>
  <si>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</si>
  <si>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</si>
  <si>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</si>
  <si>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</si>
  <si>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</si>
  <si>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</si>
  <si>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</si>
  <si>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</si>
  <si>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</si>
  <si>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</si>
  <si>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</si>
  <si>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</si>
  <si>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</si>
  <si>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</si>
  <si>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</si>
  <si>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</si>
  <si>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</si>
  <si>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</si>
  <si>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</si>
  <si>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</si>
  <si>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</si>
  <si>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</si>
  <si>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</si>
  <si>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</si>
  <si>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</si>
  <si>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</si>
  <si>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</si>
  <si>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</si>
  <si>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</si>
  <si>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</si>
  <si>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</si>
  <si>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</si>
  <si>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</si>
  <si>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</si>
  <si>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</si>
  <si>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</si>
  <si>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</si>
  <si>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</si>
  <si>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</si>
  <si>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</si>
  <si>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</si>
  <si>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</si>
  <si>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</si>
  <si>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</si>
  <si>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</si>
  <si>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</si>
  <si>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</si>
  <si>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</si>
  <si>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</si>
  <si>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</si>
  <si>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</si>
  <si>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</si>
  <si>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</si>
  <si>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</si>
  <si>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</si>
  <si>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</si>
  <si>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</si>
  <si>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</si>
  <si>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</si>
  <si>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</si>
  <si>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</si>
  <si>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</si>
  <si>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</si>
  <si>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</si>
  <si>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</si>
  <si>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</si>
  <si>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</si>
  <si>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</si>
  <si>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</si>
  <si>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</si>
  <si>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</si>
  <si>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</si>
  <si>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</si>
  <si>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</si>
  <si>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</si>
  <si>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</si>
  <si>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</si>
  <si>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</si>
  <si>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</si>
  <si>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</si>
  <si>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</si>
  <si>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</si>
  <si>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</si>
  <si>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</si>
  <si>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</si>
  <si>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</si>
  <si>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</si>
  <si>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</si>
  <si>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</si>
  <si>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</si>
  <si>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</si>
  <si>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</si>
  <si>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</si>
  <si>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</si>
  <si>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</si>
  <si>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</si>
  <si>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</si>
  <si>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</si>
  <si>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</si>
  <si>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</si>
  <si>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</si>
  <si>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</si>
  <si>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</si>
  <si>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</si>
  <si>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</si>
  <si>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</si>
  <si>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</si>
  <si>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</si>
  <si>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</si>
  <si>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</si>
  <si>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</si>
  <si>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</si>
  <si>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</si>
  <si>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</si>
  <si>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</si>
  <si>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</si>
  <si>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</si>
  <si>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</si>
  <si>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</si>
  <si>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</si>
  <si>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</si>
  <si>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</si>
  <si>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</si>
  <si>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</si>
  <si>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</si>
  <si>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</si>
  <si>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</si>
  <si>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</si>
  <si>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</si>
  <si>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</si>
  <si>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</si>
  <si>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</si>
  <si>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</si>
  <si>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</si>
  <si>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</si>
  <si>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</si>
  <si>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</si>
  <si>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</si>
  <si>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</si>
  <si>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</si>
  <si>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</si>
  <si>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</si>
  <si>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</si>
  <si>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</si>
  <si>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</si>
  <si>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</si>
  <si>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</si>
  <si>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</si>
  <si>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</si>
  <si>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</si>
  <si>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</si>
  <si>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</si>
  <si>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</si>
  <si>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</si>
  <si>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</si>
  <si>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</si>
  <si>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</si>
  <si>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</si>
  <si>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</si>
  <si>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</si>
  <si>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</si>
  <si>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</si>
  <si>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</si>
  <si>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</si>
  <si>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</si>
  <si>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</si>
  <si>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</si>
  <si>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</si>
  <si>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</si>
  <si>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</si>
  <si>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</si>
  <si>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</si>
  <si>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</si>
  <si>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</si>
  <si>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</si>
  <si>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</si>
  <si>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</si>
  <si>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</si>
  <si>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</si>
  <si>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</si>
  <si>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</si>
  <si>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</si>
  <si>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</si>
  <si>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</si>
  <si>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</si>
  <si>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</si>
  <si>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</si>
  <si>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</si>
  <si>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</si>
  <si>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</si>
  <si>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</si>
  <si>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</si>
  <si>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</si>
  <si>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</si>
  <si>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</si>
  <si>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</si>
  <si>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</si>
  <si>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</si>
  <si>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</si>
  <si>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</si>
  <si>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</si>
  <si>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</si>
  <si>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</si>
  <si>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</si>
  <si>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</si>
  <si>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</si>
  <si>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</si>
  <si>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</si>
  <si>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</si>
  <si>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</si>
  <si>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</si>
  <si>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</si>
  <si>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</si>
  <si>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</si>
  <si>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</si>
  <si>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</si>
  <si>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</si>
  <si>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</si>
  <si>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</si>
  <si>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</si>
  <si>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</si>
  <si>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</si>
  <si>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</si>
  <si>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</si>
  <si>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</si>
  <si>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</si>
  <si>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</si>
  <si>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</si>
  <si>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</si>
  <si>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</si>
  <si>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</si>
  <si>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</si>
  <si>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</si>
  <si>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</si>
  <si>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</si>
  <si>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</si>
  <si>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</si>
  <si>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</si>
  <si>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</si>
  <si>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</si>
  <si>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</si>
  <si>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</si>
  <si>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</si>
  <si>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</si>
  <si>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</si>
  <si>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</si>
  <si>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</si>
  <si>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</si>
  <si>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</si>
  <si>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</si>
  <si>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</si>
  <si>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</si>
  <si>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</si>
  <si>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</si>
  <si>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</si>
  <si>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</si>
  <si>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</si>
  <si>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</si>
  <si>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</si>
  <si>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</si>
  <si>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</si>
  <si>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</si>
  <si>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</si>
  <si>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</si>
  <si>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</si>
  <si>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</si>
  <si>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</si>
  <si>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</si>
  <si>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</si>
  <si>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</si>
  <si>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</si>
  <si>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</si>
  <si>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</si>
  <si>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</si>
  <si>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</si>
  <si>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</si>
  <si>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</si>
  <si>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</si>
  <si>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</si>
  <si>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</si>
  <si>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</si>
  <si>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</si>
  <si>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</si>
  <si>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</si>
  <si>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</si>
  <si>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</si>
  <si>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</si>
  <si>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</si>
  <si>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</si>
  <si>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</si>
  <si>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</si>
  <si>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</si>
  <si>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</si>
  <si>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</si>
  <si>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</si>
  <si>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</si>
  <si>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</si>
  <si>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</si>
  <si>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</si>
  <si>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</si>
  <si>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</si>
  <si>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</si>
  <si>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</si>
  <si>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</si>
  <si>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</si>
  <si>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</si>
  <si>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</si>
  <si>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</si>
  <si>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</si>
  <si>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</si>
  <si>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</si>
  <si>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</si>
  <si>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</si>
  <si>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</si>
  <si>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</si>
  <si>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</si>
  <si>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</si>
  <si>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</si>
  <si>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</si>
  <si>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</si>
  <si>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</si>
  <si>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</si>
  <si>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</si>
  <si>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</si>
  <si>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</si>
  <si>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</si>
  <si>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</si>
  <si>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</si>
  <si>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</si>
  <si>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</si>
  <si>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</si>
  <si>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</si>
  <si>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</si>
  <si>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</si>
  <si>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</si>
  <si>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</si>
  <si>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</si>
  <si>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</si>
  <si>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</si>
  <si>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</si>
  <si>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</si>
  <si>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</si>
  <si>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</si>
  <si>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</si>
  <si>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</si>
  <si>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</si>
  <si>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</si>
  <si>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</si>
  <si>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</si>
  <si>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</si>
  <si>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</si>
  <si>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</si>
  <si>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</si>
  <si>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</si>
  <si>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</si>
  <si>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</si>
  <si>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</si>
  <si>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</si>
  <si>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</si>
  <si>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</si>
  <si>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</si>
  <si>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</si>
  <si>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</si>
  <si>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</si>
  <si>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</si>
  <si>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</si>
  <si>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</si>
  <si>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</si>
  <si>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</si>
  <si>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</si>
  <si>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</si>
  <si>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</si>
  <si>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</si>
  <si>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</si>
  <si>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</si>
  <si>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</si>
  <si>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</si>
  <si>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</si>
  <si>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</si>
  <si>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</si>
  <si>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</si>
  <si>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</si>
  <si>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</si>
  <si>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</si>
  <si>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</si>
  <si>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</si>
  <si>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</si>
  <si>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</si>
  <si>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</si>
  <si>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</si>
  <si>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</si>
  <si>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</si>
  <si>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</si>
  <si>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</si>
  <si>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</si>
  <si>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</si>
  <si>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</si>
  <si>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</si>
  <si>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</si>
  <si>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</si>
  <si>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</si>
  <si>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</si>
  <si>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</si>
  <si>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</si>
  <si>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</si>
  <si>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</si>
  <si>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</si>
  <si>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</si>
  <si>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</si>
  <si>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</si>
  <si>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</si>
  <si>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</si>
  <si>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</si>
  <si>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</si>
  <si>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</si>
  <si>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</si>
  <si>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</si>
  <si>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</si>
  <si>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</si>
  <si>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</si>
  <si>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</si>
  <si>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</si>
  <si>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</si>
  <si>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</si>
  <si>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</si>
  <si>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</si>
  <si>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</si>
  <si>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</si>
  <si>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</si>
  <si>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</si>
  <si>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</si>
  <si>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</si>
  <si>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</si>
  <si>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</si>
  <si>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</si>
  <si>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</si>
  <si>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</si>
  <si>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</si>
  <si>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</si>
  <si>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</si>
  <si>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</si>
  <si>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</si>
  <si>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</si>
  <si>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</si>
  <si>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</si>
  <si>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</si>
  <si>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</si>
  <si>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</si>
  <si>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</si>
  <si>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</si>
  <si>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</si>
  <si>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</si>
  <si>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</si>
  <si>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</si>
  <si>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</si>
  <si>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</si>
  <si>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</si>
  <si>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</si>
  <si>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</si>
  <si>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</si>
  <si>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</si>
  <si>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</si>
  <si>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</si>
  <si>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</si>
  <si>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</si>
  <si>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</si>
  <si>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</si>
  <si>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</si>
  <si>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</si>
  <si>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</si>
  <si>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</si>
  <si>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</si>
  <si>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</si>
  <si>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</si>
  <si>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</si>
  <si>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</si>
  <si>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</si>
  <si>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</si>
  <si>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</si>
  <si>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</si>
  <si>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</si>
  <si>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</si>
  <si>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</si>
  <si>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</si>
  <si>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</si>
  <si>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</si>
  <si>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</si>
  <si>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</si>
  <si>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</si>
  <si>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</si>
  <si>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</si>
  <si>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</si>
  <si>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</si>
  <si>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</si>
  <si>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</si>
  <si>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</si>
  <si>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</si>
  <si>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</si>
  <si>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</si>
  <si>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</si>
  <si>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</si>
  <si>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</si>
  <si>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</si>
  <si>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</si>
  <si>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</si>
  <si>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</si>
  <si>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</si>
  <si>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</si>
  <si>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</si>
  <si>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</si>
  <si>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</si>
  <si>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</si>
  <si>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</si>
  <si>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</si>
  <si>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</si>
  <si>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</si>
  <si>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</si>
  <si>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</si>
  <si>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</si>
  <si>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</si>
  <si>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</si>
  <si>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</si>
  <si>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</si>
  <si>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</si>
  <si>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</si>
  <si>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</si>
  <si>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</si>
  <si>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</si>
  <si>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</si>
  <si>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</si>
  <si>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</si>
  <si>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</si>
  <si>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</si>
  <si>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</si>
  <si>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</si>
  <si>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</si>
  <si>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</si>
  <si>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</si>
  <si>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</si>
  <si>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</si>
  <si>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</si>
  <si>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</si>
  <si>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</si>
  <si>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</si>
  <si>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</si>
  <si>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</si>
  <si>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</si>
  <si>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</si>
  <si>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</si>
  <si>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</si>
  <si>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</si>
  <si>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</si>
  <si>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</si>
  <si>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</si>
  <si>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</si>
  <si>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</si>
  <si>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</si>
  <si>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</si>
  <si>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</si>
  <si>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</si>
  <si>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</si>
  <si>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</si>
  <si>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</si>
  <si>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</si>
  <si>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</si>
  <si>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</si>
  <si>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</si>
  <si>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</si>
  <si>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</si>
  <si>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</si>
  <si>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</si>
  <si>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</si>
  <si>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</si>
  <si>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</si>
  <si>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</si>
  <si>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</si>
  <si>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</si>
  <si>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</si>
  <si>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</si>
  <si>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</si>
  <si>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</si>
  <si>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</si>
  <si>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</si>
  <si>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</si>
  <si>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</si>
  <si>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</si>
  <si>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</si>
  <si>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</si>
  <si>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</si>
  <si>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</si>
  <si>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</si>
  <si>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</si>
  <si>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</si>
  <si>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</si>
  <si>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</si>
  <si>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</si>
  <si>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</si>
  <si>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</si>
  <si>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</si>
  <si>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</si>
  <si>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</si>
  <si>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</si>
  <si>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</si>
  <si>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</si>
  <si>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</si>
  <si>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</si>
  <si>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</si>
  <si>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</si>
  <si>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</si>
  <si>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</si>
  <si>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</si>
  <si>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</si>
  <si>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</si>
  <si>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</si>
  <si>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</si>
  <si>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</si>
  <si>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</si>
  <si>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</si>
  <si>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</si>
  <si>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</si>
  <si>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</si>
  <si>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</si>
  <si>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</si>
  <si>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</si>
  <si>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</si>
  <si>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</si>
  <si>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</si>
  <si>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</si>
  <si>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</si>
  <si>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</si>
  <si>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</si>
  <si>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</si>
  <si>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</si>
  <si>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</si>
  <si>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</si>
  <si>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</si>
  <si>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</si>
  <si>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</si>
  <si>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</si>
  <si>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</si>
  <si>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</si>
  <si>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</si>
  <si>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</si>
  <si>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</si>
  <si>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</si>
  <si>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</si>
  <si>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</si>
  <si>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</si>
  <si>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</si>
  <si>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</si>
  <si>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</si>
  <si>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</si>
  <si>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</si>
  <si>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</si>
  <si>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</si>
  <si>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</si>
  <si>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</si>
  <si>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</si>
  <si>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</si>
  <si>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</si>
  <si>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</si>
  <si>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</si>
  <si>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</si>
  <si>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</si>
  <si>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</si>
  <si>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</si>
  <si>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</si>
  <si>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</si>
  <si>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</si>
  <si>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</si>
  <si>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</si>
  <si>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</si>
  <si>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</si>
  <si>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</si>
  <si>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</si>
  <si>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</si>
  <si>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</si>
  <si>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</si>
  <si>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</si>
  <si>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</si>
  <si>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</si>
  <si>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</si>
  <si>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</si>
  <si>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</si>
  <si>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</si>
  <si>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</si>
  <si>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</si>
  <si>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</si>
  <si>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</si>
  <si>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</si>
  <si>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</si>
  <si>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</si>
  <si>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</si>
  <si>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</si>
  <si>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</si>
  <si>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</si>
  <si>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</si>
  <si>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</si>
  <si>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</si>
  <si>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</si>
  <si>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</si>
  <si>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</si>
  <si>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</si>
  <si>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</si>
  <si>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</si>
  <si>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</si>
  <si>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</si>
  <si>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</si>
  <si>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</si>
  <si>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</si>
  <si>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</si>
  <si>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</si>
  <si>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</si>
  <si>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</si>
  <si>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</si>
  <si>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</si>
  <si>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</si>
  <si>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</si>
  <si>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</si>
  <si>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</si>
  <si>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</si>
  <si>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</si>
  <si>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</si>
  <si>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</si>
  <si>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</si>
  <si>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</si>
  <si>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</si>
  <si>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</si>
  <si>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</si>
  <si>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</si>
  <si>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</si>
  <si>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</si>
  <si>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</si>
  <si>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</si>
  <si>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</si>
  <si>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</si>
  <si>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</si>
  <si>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</si>
  <si>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</si>
  <si>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</si>
  <si>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</si>
  <si>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</si>
  <si>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</si>
  <si>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</si>
  <si>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</si>
  <si>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</si>
  <si>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</si>
  <si>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</si>
  <si>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</si>
  <si>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</si>
  <si>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</si>
  <si>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</si>
  <si>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</si>
  <si>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</si>
  <si>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</si>
  <si>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</si>
  <si>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</si>
  <si>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</si>
  <si>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</si>
  <si>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</si>
  <si>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</si>
  <si>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</si>
  <si>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</si>
  <si>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</si>
  <si>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</si>
  <si>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</si>
  <si>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</si>
  <si>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</si>
  <si>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</si>
  <si>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</si>
  <si>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</si>
  <si>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</si>
  <si>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</si>
  <si>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</si>
  <si>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</si>
  <si>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</si>
  <si>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</si>
  <si>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</si>
  <si>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</si>
  <si>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</si>
  <si>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</si>
  <si>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</si>
  <si>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</si>
  <si>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</si>
  <si>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</si>
  <si>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</si>
  <si>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</si>
  <si>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</si>
  <si>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</si>
  <si>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</si>
  <si>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</si>
  <si>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</si>
  <si>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</si>
  <si>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</si>
  <si>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</si>
  <si>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</si>
  <si>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</si>
  <si>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</si>
  <si>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</si>
  <si>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</si>
  <si>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</si>
  <si>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</si>
  <si>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</si>
  <si>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</si>
  <si>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</si>
  <si>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</si>
  <si>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</si>
  <si>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</si>
  <si>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</si>
  <si>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</si>
  <si>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</si>
  <si>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</si>
  <si>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</si>
  <si>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</si>
  <si>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</si>
  <si>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</si>
  <si>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</si>
  <si>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</si>
  <si>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</si>
  <si>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</si>
  <si>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</si>
  <si>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</si>
  <si>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</si>
  <si>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</si>
  <si>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</si>
  <si>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</si>
  <si>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</si>
  <si>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</si>
  <si>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</si>
  <si>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</si>
  <si>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</si>
  <si>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</si>
  <si>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</si>
  <si>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</si>
  <si>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</si>
  <si>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</si>
  <si>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</si>
  <si>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</si>
  <si>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</si>
  <si>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</si>
  <si>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</si>
  <si>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</si>
  <si>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</si>
  <si>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</si>
  <si>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</si>
  <si>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</si>
  <si>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</si>
  <si>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</si>
  <si>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</si>
  <si>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</si>
  <si>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</si>
  <si>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</si>
  <si>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</si>
  <si>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</si>
  <si>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</si>
  <si>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</si>
  <si>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</si>
  <si>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</si>
  <si>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</si>
  <si>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</si>
  <si>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</si>
  <si>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</si>
  <si>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</si>
  <si>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</si>
  <si>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</si>
  <si>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</si>
  <si>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</si>
  <si>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</si>
  <si>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</si>
  <si>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</si>
  <si>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</si>
  <si>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</si>
  <si>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</si>
  <si>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</si>
  <si>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</si>
  <si>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</si>
  <si>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</si>
  <si>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</si>
  <si>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</si>
  <si>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</si>
  <si>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</si>
  <si>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</si>
  <si>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</si>
  <si>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</si>
  <si>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</si>
  <si>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</si>
  <si>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</si>
  <si>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</si>
  <si>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</si>
  <si>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</si>
  <si>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</si>
  <si>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</si>
  <si>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</si>
  <si>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</si>
  <si>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</si>
  <si>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</si>
  <si>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</si>
  <si>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</si>
  <si>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</si>
  <si>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</si>
  <si>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</si>
  <si>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</si>
  <si>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</si>
  <si>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</si>
  <si>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</si>
  <si>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</si>
  <si>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</si>
  <si>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</si>
  <si>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</si>
  <si>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</si>
  <si>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</si>
  <si>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</si>
  <si>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</si>
  <si>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</si>
  <si>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</si>
  <si>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</si>
  <si>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</si>
  <si>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</si>
  <si>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</si>
  <si>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</si>
  <si>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</si>
  <si>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</si>
  <si>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</si>
  <si>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</si>
  <si>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</si>
  <si>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</si>
  <si>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</si>
  <si>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</si>
  <si>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</si>
  <si>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</si>
  <si>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</si>
  <si>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</si>
  <si>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</si>
  <si>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</si>
  <si>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</si>
  <si>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</si>
  <si>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</si>
  <si>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</si>
  <si>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</si>
  <si>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</si>
  <si>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</si>
  <si>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</si>
  <si>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</si>
  <si>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</si>
  <si>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</si>
  <si>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</si>
  <si>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</si>
  <si>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</si>
  <si>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</si>
  <si>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</si>
  <si>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</si>
  <si>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</si>
  <si>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</si>
  <si>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</si>
  <si>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</si>
  <si>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</si>
  <si>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</si>
  <si>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</si>
  <si>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</si>
  <si>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</si>
  <si>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</si>
  <si>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</si>
  <si>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</si>
  <si>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</si>
  <si>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</si>
  <si>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</si>
  <si>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</si>
  <si>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</si>
  <si>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</si>
  <si>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</si>
  <si>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</si>
  <si>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</si>
  <si>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</si>
  <si>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</si>
  <si>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</si>
  <si>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</si>
  <si>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</si>
  <si>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</si>
  <si>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</si>
  <si>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</si>
  <si>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</si>
  <si>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</si>
  <si>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</si>
  <si>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</si>
  <si>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</si>
  <si>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</si>
  <si>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</si>
  <si>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</si>
  <si>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</si>
  <si>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</si>
  <si>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</si>
  <si>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</si>
  <si>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</si>
  <si>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</si>
  <si>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</si>
  <si>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</si>
  <si>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</si>
  <si>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</si>
  <si>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</si>
  <si>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</si>
  <si>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</si>
  <si>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</si>
  <si>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</si>
  <si>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</si>
  <si>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</si>
  <si>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</si>
  <si>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</si>
  <si>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</si>
  <si>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</si>
  <si>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</si>
  <si>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</si>
  <si>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</si>
  <si>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</si>
  <si>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</si>
  <si>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</si>
  <si>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</si>
  <si>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</si>
  <si>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</si>
  <si>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</si>
  <si>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</si>
  <si>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</si>
  <si>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</si>
  <si>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</si>
  <si>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</si>
  <si>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</si>
  <si>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</si>
  <si>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</si>
  <si>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</si>
  <si>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</si>
  <si>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</si>
  <si>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</si>
  <si>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</si>
  <si>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</si>
  <si>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</si>
  <si>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</si>
  <si>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</si>
  <si>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</si>
  <si>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</si>
  <si>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</si>
  <si>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</si>
  <si>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</si>
  <si>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</si>
  <si>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</si>
  <si>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</si>
  <si>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</si>
  <si>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</si>
  <si>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</si>
  <si>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</si>
  <si>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</si>
  <si>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</si>
  <si>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</si>
  <si>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</si>
  <si>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</si>
  <si>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</si>
  <si>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</si>
  <si>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</si>
  <si>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</si>
  <si>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</si>
  <si>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</si>
  <si>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</si>
  <si>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</si>
  <si>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</si>
  <si>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</si>
  <si>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</si>
  <si>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</si>
  <si>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</si>
  <si>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</si>
  <si>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</si>
  <si>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</si>
  <si>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</si>
  <si>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</si>
  <si>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</si>
  <si>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</si>
  <si>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</si>
  <si>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</si>
  <si>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</si>
  <si>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</si>
  <si>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</si>
  <si>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</si>
  <si>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</si>
  <si>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</si>
  <si>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</si>
  <si>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</si>
  <si>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</si>
  <si>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</si>
  <si>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</si>
  <si>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</si>
  <si>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</si>
  <si>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</si>
  <si>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</si>
  <si>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</si>
  <si>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</si>
  <si>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</si>
  <si>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</si>
  <si>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</si>
  <si>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</si>
  <si>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</si>
  <si>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</si>
  <si>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</si>
  <si>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</si>
  <si>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</si>
  <si>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</si>
  <si>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</si>
  <si>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</si>
  <si>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</si>
  <si>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</si>
  <si>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</si>
  <si>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</si>
  <si>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</si>
  <si>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</si>
  <si>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</si>
  <si>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</si>
  <si>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</si>
  <si>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</si>
  <si>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</si>
  <si>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</si>
  <si>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</si>
  <si>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</si>
  <si>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</si>
  <si>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</si>
  <si>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</si>
  <si>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</si>
  <si>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</si>
  <si>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</si>
  <si>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</si>
  <si>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</si>
  <si>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</si>
  <si>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</si>
  <si>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</si>
  <si>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</si>
  <si>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</si>
  <si>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</si>
  <si>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</si>
  <si>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</si>
  <si>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</si>
  <si>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</si>
  <si>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</si>
  <si>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</si>
  <si>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</si>
  <si>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</si>
  <si>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</si>
  <si>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</si>
  <si>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</si>
  <si>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</si>
  <si>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</si>
  <si>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</si>
  <si>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</si>
  <si>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</si>
  <si>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</si>
  <si>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</si>
  <si>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</si>
  <si>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</si>
  <si>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</si>
  <si>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</si>
  <si>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</si>
  <si>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</si>
  <si>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</si>
  <si>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</si>
  <si>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</si>
  <si>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</si>
  <si>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</si>
  <si>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</si>
  <si>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</si>
  <si>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</si>
  <si>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</si>
  <si>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</si>
  <si>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</si>
  <si>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</si>
  <si>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</si>
  <si>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</si>
  <si>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</si>
  <si>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</si>
  <si>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</si>
  <si>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</si>
  <si>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</si>
  <si>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</si>
  <si>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</si>
  <si>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</si>
  <si>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</si>
  <si>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</si>
  <si>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</si>
  <si>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</si>
  <si>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</si>
  <si>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</si>
  <si>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</si>
  <si>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</si>
  <si>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</si>
  <si>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</si>
  <si>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</si>
  <si>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</si>
  <si>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</si>
  <si>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</si>
  <si>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</si>
  <si>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</si>
  <si>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</si>
  <si>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</si>
  <si>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</si>
  <si>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</si>
  <si>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</si>
  <si>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</si>
  <si>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</si>
  <si>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</si>
  <si>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</si>
  <si>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</si>
  <si>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</si>
  <si>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</si>
  <si>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</si>
  <si>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</si>
  <si>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</si>
  <si>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</si>
  <si>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</si>
  <si>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</si>
  <si>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</si>
  <si>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</si>
  <si>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</si>
  <si>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</si>
  <si>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</si>
  <si>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</si>
  <si>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</si>
  <si>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</si>
  <si>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</si>
  <si>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</si>
  <si>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</si>
  <si>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</si>
  <si>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</si>
  <si>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</si>
  <si>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</si>
  <si>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</si>
  <si>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</si>
  <si>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</si>
  <si>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</si>
  <si>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</si>
  <si>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</si>
  <si>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</si>
  <si>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</si>
  <si>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</si>
  <si>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</si>
  <si>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</si>
  <si>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</si>
  <si>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</si>
  <si>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</si>
  <si>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</si>
  <si>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</si>
  <si>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</si>
  <si>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</si>
  <si>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</si>
  <si>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</si>
  <si>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</si>
  <si>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</si>
  <si>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</si>
  <si>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</si>
  <si>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</si>
  <si>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</si>
  <si>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</si>
  <si>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</si>
  <si>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</si>
  <si>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</si>
  <si>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</si>
  <si>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</si>
  <si>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</si>
  <si>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</si>
  <si>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</si>
  <si>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</si>
  <si>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</si>
  <si>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</si>
  <si>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</si>
  <si>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</si>
  <si>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</si>
  <si>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</si>
  <si>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</si>
  <si>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</si>
  <si>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</si>
  <si>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</si>
  <si>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</si>
  <si>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</si>
  <si>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</si>
  <si>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</si>
  <si>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</si>
  <si>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</si>
  <si>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</si>
  <si>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</si>
  <si>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</si>
  <si>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</si>
  <si>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</si>
  <si>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</si>
  <si>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</si>
  <si>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</si>
  <si>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</si>
  <si>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</si>
  <si>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</si>
  <si>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</si>
  <si>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</si>
  <si>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</si>
  <si>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</si>
  <si>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</si>
  <si>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</si>
  <si>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</si>
  <si>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</si>
  <si>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</si>
  <si>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</si>
  <si>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</si>
  <si>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</si>
  <si>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</si>
  <si>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</si>
  <si>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</si>
  <si>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</si>
  <si>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</si>
  <si>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</si>
  <si>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</si>
  <si>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</si>
  <si>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</si>
  <si>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</si>
  <si>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</si>
  <si>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</si>
  <si>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</si>
  <si>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</si>
  <si>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</si>
  <si>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</si>
  <si>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</si>
  <si>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</si>
  <si>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</si>
  <si>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</si>
  <si>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</si>
  <si>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</si>
  <si>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</si>
  <si>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</si>
  <si>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</si>
  <si>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</si>
  <si>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</si>
  <si>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</si>
  <si>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</si>
  <si>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</si>
  <si>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</si>
  <si>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</si>
  <si>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</si>
  <si>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</si>
  <si>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</si>
  <si>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</si>
  <si>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</si>
  <si>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</si>
  <si>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</si>
  <si>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</si>
  <si>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</si>
  <si>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</si>
  <si>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</si>
  <si>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</si>
  <si>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</si>
  <si>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</si>
  <si>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</si>
  <si>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</si>
  <si>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</si>
  <si>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</si>
  <si>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</si>
  <si>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</si>
  <si>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</si>
  <si>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</si>
  <si>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</si>
  <si>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</si>
  <si>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</si>
  <si>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</si>
  <si>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</si>
  <si>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</si>
  <si>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</si>
  <si>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</si>
  <si>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</si>
  <si>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</si>
  <si>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</si>
  <si>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</si>
  <si>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</si>
  <si>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</si>
  <si>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</si>
  <si>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</si>
  <si>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</si>
  <si>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</si>
  <si>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</si>
  <si>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</si>
  <si>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</si>
  <si>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</si>
  <si>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</si>
  <si>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</si>
  <si>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</si>
  <si>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</si>
  <si>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</si>
  <si>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</si>
  <si>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</si>
  <si>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</si>
  <si>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</si>
  <si>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</si>
  <si>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</si>
  <si>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</si>
  <si>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</si>
  <si>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</si>
  <si>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</si>
  <si>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</si>
  <si>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</si>
  <si>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</si>
  <si>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</si>
  <si>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</si>
  <si>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</si>
  <si>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</si>
  <si>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</si>
  <si>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</si>
  <si>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</si>
  <si>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</si>
  <si>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</si>
  <si>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</si>
  <si>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</si>
  <si>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</si>
  <si>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</si>
  <si>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</si>
  <si>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</si>
  <si>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</si>
  <si>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</si>
  <si>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</si>
  <si>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</si>
  <si>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</si>
  <si>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</si>
  <si>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</si>
  <si>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</si>
  <si>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</si>
  <si>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</si>
  <si>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</si>
  <si>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</si>
  <si>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</si>
  <si>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</si>
  <si>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</si>
  <si>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</si>
  <si>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</si>
  <si>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</si>
  <si>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</si>
  <si>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</si>
  <si>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</si>
  <si>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</si>
  <si>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</si>
  <si>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</si>
  <si>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</si>
  <si>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</si>
  <si>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</si>
  <si>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</si>
  <si>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</si>
  <si>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</si>
  <si>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</si>
  <si>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</si>
  <si>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</si>
  <si>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</si>
  <si>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</si>
  <si>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</si>
  <si>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</si>
  <si>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</si>
  <si>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</si>
  <si>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</si>
  <si>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</si>
  <si>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</si>
  <si>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</si>
  <si>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</si>
  <si>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</si>
  <si>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</si>
  <si>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</si>
  <si>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</si>
  <si>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</si>
  <si>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</si>
  <si>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</si>
  <si>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</si>
  <si>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</si>
  <si>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</si>
  <si>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</si>
  <si>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</si>
  <si>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</si>
  <si>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</si>
  <si>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</si>
  <si>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</si>
  <si>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</si>
  <si>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</si>
  <si>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</si>
  <si>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</si>
  <si>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</si>
  <si>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</si>
  <si>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</si>
  <si>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</si>
  <si>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</si>
  <si>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</si>
  <si>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</si>
  <si>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</si>
  <si>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</si>
  <si>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</si>
  <si>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</si>
  <si>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</si>
  <si>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</si>
  <si>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</si>
  <si>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</si>
  <si>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</si>
  <si>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</si>
  <si>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</si>
  <si>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</si>
  <si>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</si>
  <si>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</si>
  <si>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</si>
  <si>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</si>
  <si>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</si>
  <si>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</si>
  <si>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</si>
  <si>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</si>
  <si>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</si>
  <si>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</si>
  <si>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</si>
  <si>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</si>
  <si>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</si>
  <si>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</si>
  <si>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</si>
  <si>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</si>
  <si>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</si>
  <si>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</si>
  <si>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</si>
  <si>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</si>
  <si>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</si>
  <si>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</si>
  <si>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</si>
  <si>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</si>
  <si>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</si>
  <si>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</si>
  <si>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</si>
  <si>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</si>
  <si>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</si>
  <si>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</si>
  <si>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</si>
  <si>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</si>
  <si>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</si>
  <si>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</si>
  <si>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</si>
  <si>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</si>
  <si>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</si>
  <si>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</si>
  <si>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</si>
  <si>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</si>
  <si>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</si>
  <si>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</si>
  <si>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</si>
  <si>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</si>
  <si>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</si>
  <si>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</si>
  <si>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</si>
  <si>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</si>
  <si>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</si>
  <si>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</si>
  <si>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</si>
  <si>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</si>
  <si>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</si>
  <si>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</si>
  <si>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</si>
  <si>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</si>
  <si>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</si>
  <si>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</si>
  <si>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</si>
  <si>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</si>
  <si>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</si>
  <si>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</si>
  <si>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</si>
  <si>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</si>
  <si>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</si>
  <si>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</si>
  <si>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</si>
  <si>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</si>
  <si>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</si>
  <si>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</si>
  <si>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</si>
  <si>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</si>
  <si>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</si>
  <si>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</si>
  <si>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</si>
  <si>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</si>
  <si>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</si>
  <si>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</si>
  <si>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</si>
  <si>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</si>
  <si>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</si>
  <si>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</si>
  <si>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</si>
  <si>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</si>
  <si>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</si>
  <si>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</si>
  <si>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</si>
  <si>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</si>
  <si>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</si>
  <si>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</si>
  <si>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</si>
  <si>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</si>
  <si>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</si>
  <si>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</si>
  <si>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</si>
  <si>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</si>
  <si>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</si>
  <si>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</si>
  <si>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</si>
  <si>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</si>
  <si>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</si>
  <si>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</si>
  <si>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</si>
  <si>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</si>
  <si>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</si>
  <si>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</si>
  <si>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</si>
  <si>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</si>
  <si>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</si>
  <si>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</si>
  <si>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</si>
  <si>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</si>
  <si>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</si>
  <si>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</si>
  <si>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</si>
  <si>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</si>
  <si>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</si>
  <si>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</si>
  <si>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</si>
  <si>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</si>
  <si>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</si>
  <si>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</si>
  <si>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</si>
  <si>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</si>
  <si>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</si>
  <si>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</si>
  <si>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</si>
  <si>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</si>
  <si>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</si>
  <si>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</si>
  <si>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</si>
  <si>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</si>
  <si>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</si>
  <si>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</si>
  <si>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</si>
  <si>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</si>
  <si>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</si>
  <si>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</si>
  <si>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</si>
  <si>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</si>
  <si>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</si>
  <si>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</si>
  <si>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</si>
  <si>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</si>
  <si>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</si>
  <si>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</si>
  <si>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</si>
  <si>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</si>
  <si>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</si>
  <si>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</si>
  <si>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</si>
  <si>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</si>
  <si>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</si>
  <si>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</si>
  <si>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</si>
  <si>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</si>
  <si>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</si>
  <si>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</si>
  <si>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</si>
  <si>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</si>
  <si>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</si>
  <si>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</si>
  <si>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</si>
  <si>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</si>
  <si>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</si>
  <si>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</si>
  <si>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</si>
  <si>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</si>
  <si>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</si>
  <si>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</si>
  <si>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</si>
  <si>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</si>
  <si>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</si>
  <si>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</si>
  <si>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</si>
  <si>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</si>
  <si>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</si>
  <si>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</si>
  <si>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</si>
  <si>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</si>
  <si>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</si>
  <si>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</si>
  <si>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</si>
  <si>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</si>
  <si>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</si>
  <si>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</si>
  <si>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</si>
  <si>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</si>
  <si>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</si>
  <si>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</si>
  <si>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</si>
  <si>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</si>
  <si>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</si>
  <si>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</si>
  <si>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</si>
  <si>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</si>
  <si>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</si>
  <si>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</si>
  <si>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</si>
  <si>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</si>
  <si>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</si>
  <si>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</si>
  <si>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</si>
  <si>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</si>
  <si>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</si>
  <si>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</si>
  <si>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</si>
  <si>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</si>
  <si>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</si>
  <si>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</si>
  <si>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</si>
  <si>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</si>
  <si>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</si>
  <si>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</si>
  <si>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</si>
  <si>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</si>
  <si>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</si>
  <si>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</si>
  <si>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</si>
  <si>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</si>
  <si>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</si>
  <si>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</si>
  <si>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</si>
  <si>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</si>
  <si>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</si>
  <si>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</si>
  <si>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</si>
  <si>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</si>
  <si>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</si>
  <si>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</si>
  <si>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</si>
  <si>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</si>
  <si>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</si>
  <si>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</si>
  <si>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</si>
  <si>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</si>
  <si>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</si>
  <si>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</si>
  <si>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</si>
  <si>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</si>
  <si>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</si>
  <si>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</si>
  <si>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</si>
  <si>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</si>
  <si>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</si>
  <si>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</si>
  <si>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</si>
  <si>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</si>
  <si>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</si>
  <si>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</si>
  <si>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</si>
  <si>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</si>
  <si>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</si>
  <si>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</si>
  <si>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</si>
  <si>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</si>
  <si>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</si>
  <si>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</si>
  <si>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</si>
  <si>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</si>
  <si>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</si>
  <si>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</si>
  <si>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</si>
  <si>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</si>
  <si>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</si>
  <si>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</si>
  <si>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</si>
  <si>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</si>
  <si>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</si>
  <si>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</si>
  <si>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</si>
  <si>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</si>
  <si>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</si>
  <si>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</si>
  <si>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</si>
  <si>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</si>
  <si>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</si>
  <si>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</si>
  <si>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</si>
  <si>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</si>
  <si>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</si>
  <si>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</si>
  <si>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</si>
  <si>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</si>
  <si>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</si>
  <si>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</si>
  <si>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</si>
  <si>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</si>
  <si>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</si>
  <si>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</si>
  <si>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</si>
  <si>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</si>
  <si>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</si>
  <si>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</si>
  <si>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</si>
  <si>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</si>
  <si>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</si>
  <si>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</si>
  <si>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</si>
  <si>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</si>
  <si>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</si>
  <si>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</si>
  <si>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</si>
  <si>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</si>
  <si>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</si>
  <si>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</si>
  <si>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</si>
  <si>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</si>
  <si>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</si>
  <si>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</si>
  <si>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</si>
  <si>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</si>
  <si>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</si>
  <si>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</si>
  <si>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</si>
  <si>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</si>
  <si>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</si>
  <si>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</si>
  <si>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</si>
  <si>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</si>
  <si>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</si>
  <si>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</si>
  <si>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</si>
  <si>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</si>
  <si>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</si>
  <si>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</si>
  <si>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</si>
  <si>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</si>
  <si>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</si>
  <si>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</si>
  <si>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</si>
  <si>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</si>
  <si>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</si>
  <si>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</si>
  <si>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</si>
  <si>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</si>
  <si>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</si>
  <si>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</si>
  <si>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</si>
  <si>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</si>
  <si>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</si>
  <si>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</si>
  <si>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</si>
  <si>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</si>
  <si>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</si>
  <si>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</si>
  <si>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</si>
  <si>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</si>
  <si>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</si>
  <si>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</si>
  <si>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</si>
  <si>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</si>
  <si>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</si>
  <si>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</si>
  <si>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</si>
  <si>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</si>
  <si>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</si>
  <si>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</si>
  <si>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</si>
  <si>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</si>
  <si>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</si>
  <si>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</si>
  <si>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</si>
  <si>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</si>
  <si>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</si>
  <si>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</si>
  <si>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</si>
  <si>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</si>
  <si>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</si>
  <si>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</si>
  <si>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</si>
  <si>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</si>
  <si>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</si>
  <si>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</si>
  <si>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</si>
  <si>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</si>
  <si>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</si>
  <si>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</si>
  <si>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</si>
  <si>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</si>
  <si>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</si>
  <si>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</si>
  <si>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</si>
  <si>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</si>
  <si>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</si>
  <si>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</si>
  <si>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</si>
  <si>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</si>
  <si>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</si>
  <si>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</si>
  <si>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</si>
  <si>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</si>
  <si>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</si>
  <si>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</si>
  <si>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</si>
  <si>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</si>
  <si>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</si>
  <si>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</si>
  <si>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</si>
  <si>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</si>
  <si>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</si>
  <si>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</si>
  <si>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</si>
  <si>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</si>
  <si>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</si>
  <si>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</si>
  <si>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</si>
  <si>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</si>
  <si>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</si>
  <si>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</si>
  <si>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</si>
  <si>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</si>
  <si>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</si>
  <si>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</si>
  <si>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</si>
  <si>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</si>
  <si>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</si>
  <si>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</si>
  <si>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</si>
  <si>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</si>
  <si>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</si>
  <si>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</si>
  <si>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</si>
  <si>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</si>
  <si>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</si>
  <si>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</si>
  <si>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</si>
  <si>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</si>
  <si>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</si>
  <si>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</si>
  <si>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</si>
  <si>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</si>
  <si>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</si>
  <si>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</si>
  <si>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</si>
  <si>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</si>
  <si>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</si>
  <si>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</si>
  <si>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</si>
  <si>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</si>
  <si>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</si>
  <si>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</si>
  <si>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</si>
  <si>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</si>
  <si>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</si>
  <si>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</si>
  <si>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</si>
  <si>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</si>
  <si>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</si>
  <si>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</si>
  <si>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</si>
  <si>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</si>
  <si>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</si>
  <si>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</si>
  <si>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</si>
  <si>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</si>
  <si>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</si>
  <si>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</si>
  <si>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</si>
  <si>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</si>
  <si>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</si>
  <si>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</si>
  <si>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</si>
  <si>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</si>
  <si>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</si>
  <si>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</si>
  <si>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</si>
  <si>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</si>
  <si>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</si>
  <si>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</si>
  <si>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</si>
  <si>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</si>
  <si>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</si>
  <si>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</si>
  <si>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</si>
  <si>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</si>
  <si>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</si>
  <si>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</si>
  <si>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</si>
  <si>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</si>
  <si>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</si>
  <si>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</si>
  <si>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</si>
  <si>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</si>
  <si>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</si>
  <si>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</si>
  <si>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</si>
  <si>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</si>
  <si>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</si>
  <si>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</si>
  <si>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</si>
  <si>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</si>
  <si>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</si>
  <si>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</si>
  <si>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</si>
  <si>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</si>
  <si>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</si>
  <si>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</si>
  <si>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</si>
  <si>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</si>
  <si>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</si>
  <si>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</si>
  <si>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</si>
  <si>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</si>
  <si>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</si>
  <si>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</si>
  <si>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</si>
  <si>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</si>
  <si>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</si>
  <si>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</si>
  <si>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</si>
  <si>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</si>
  <si>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</si>
  <si>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</si>
  <si>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</si>
  <si>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</si>
  <si>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</si>
  <si>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</si>
  <si>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</si>
  <si>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</si>
  <si>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</si>
  <si>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</si>
  <si>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</si>
  <si>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</si>
  <si>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</si>
  <si>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</si>
  <si>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</si>
  <si>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</si>
  <si>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</si>
  <si>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</si>
  <si>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</si>
  <si>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</si>
  <si>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</si>
  <si>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</si>
  <si>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</si>
  <si>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</si>
  <si>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</si>
  <si>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</si>
  <si>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</si>
  <si>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</si>
  <si>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</si>
  <si>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</si>
  <si>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</si>
  <si>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</si>
  <si>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</si>
  <si>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</si>
  <si>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</si>
  <si>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</si>
  <si>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</si>
  <si>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</si>
  <si>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</si>
  <si>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</si>
  <si>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</si>
  <si>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</si>
  <si>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</si>
  <si>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</si>
  <si>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</si>
  <si>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</si>
  <si>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</si>
  <si>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</si>
  <si>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</si>
  <si>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</si>
  <si>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</si>
  <si>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</si>
  <si>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</si>
  <si>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</si>
  <si>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</si>
  <si>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</si>
  <si>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</si>
  <si>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</si>
  <si>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</si>
  <si>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</si>
  <si>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</si>
  <si>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</si>
  <si>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</si>
  <si>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</si>
  <si>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</si>
  <si>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</si>
  <si>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</si>
  <si>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</si>
  <si>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</si>
  <si>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</si>
  <si>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</si>
  <si>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</si>
  <si>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</si>
  <si>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</si>
  <si>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</si>
  <si>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</si>
  <si>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</si>
  <si>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</si>
  <si>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</si>
  <si>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</si>
  <si>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</si>
  <si>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</si>
  <si>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</si>
  <si>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</si>
  <si>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</si>
  <si>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</si>
  <si>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</si>
  <si>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</si>
  <si>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</si>
  <si>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</si>
  <si>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</si>
  <si>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</si>
  <si>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</si>
  <si>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</si>
  <si>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</si>
  <si>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</si>
  <si>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</si>
  <si>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</si>
  <si>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</si>
  <si>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</si>
  <si>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</si>
  <si>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</si>
  <si>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</si>
  <si>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</si>
  <si>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</si>
  <si>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</si>
  <si>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</si>
  <si>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</si>
  <si>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</si>
  <si>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</si>
  <si>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</si>
  <si>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</si>
  <si>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</si>
  <si>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</si>
  <si>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</si>
  <si>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</si>
  <si>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</si>
  <si>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</si>
  <si>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</si>
  <si>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</si>
  <si>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</si>
  <si>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</si>
  <si>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</si>
  <si>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</si>
  <si>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</si>
  <si>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</si>
  <si>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</si>
  <si>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</si>
  <si>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</si>
  <si>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</si>
  <si>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</si>
  <si>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</si>
  <si>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</si>
  <si>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</si>
  <si>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</si>
  <si>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</si>
  <si>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</si>
  <si>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</si>
  <si>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</si>
  <si>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</si>
  <si>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</si>
  <si>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</si>
  <si>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</si>
  <si>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</si>
  <si>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</si>
  <si>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</si>
  <si>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</si>
  <si>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</si>
  <si>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</si>
  <si>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</si>
  <si>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</si>
  <si>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</si>
  <si>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</si>
  <si>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</si>
  <si>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</si>
  <si>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</si>
  <si>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</si>
  <si>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</si>
  <si>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</si>
  <si>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</si>
  <si>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</si>
  <si>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</si>
  <si>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</si>
  <si>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</si>
  <si>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</si>
  <si>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</si>
  <si>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</si>
  <si>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</si>
  <si>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</si>
  <si>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</si>
  <si>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</si>
  <si>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</si>
  <si>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</si>
  <si>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</si>
  <si>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</si>
  <si>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</si>
  <si>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</si>
  <si>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</si>
  <si>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</si>
  <si>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</si>
  <si>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</si>
  <si>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</si>
  <si>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</si>
  <si>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</si>
  <si>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</si>
  <si>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</si>
  <si>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</si>
  <si>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</si>
  <si>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</si>
  <si>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</si>
  <si>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</si>
  <si>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</si>
  <si>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</si>
  <si>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</si>
  <si>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</si>
  <si>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</si>
  <si>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</si>
  <si>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</si>
  <si>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</si>
  <si>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</si>
  <si>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</si>
  <si>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</si>
  <si>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</si>
  <si>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</si>
  <si>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</si>
  <si>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</si>
  <si>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</si>
  <si>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</si>
  <si>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</si>
  <si>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</si>
  <si>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</si>
  <si>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</si>
  <si>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</si>
  <si>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</si>
  <si>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</si>
  <si>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</si>
  <si>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</si>
  <si>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</si>
  <si>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</si>
  <si>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</si>
  <si>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</si>
  <si>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</si>
  <si>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</si>
  <si>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</si>
  <si>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</si>
  <si>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</si>
  <si>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</si>
  <si>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</si>
  <si>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</si>
  <si>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</si>
  <si>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</si>
  <si>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</si>
  <si>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</si>
  <si>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</si>
  <si>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</si>
  <si>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</si>
  <si>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</si>
  <si>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</si>
  <si>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</si>
  <si>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</si>
  <si>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</si>
  <si>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</si>
  <si>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</si>
  <si>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</si>
  <si>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</si>
  <si>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</si>
  <si>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</si>
  <si>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</si>
  <si>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</si>
  <si>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</si>
  <si>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</si>
  <si>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</si>
  <si>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</si>
  <si>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</si>
  <si>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</si>
  <si>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</si>
  <si>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</si>
  <si>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</si>
  <si>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</si>
  <si>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</si>
  <si>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</si>
  <si>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</si>
  <si>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</si>
  <si>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</si>
  <si>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</si>
  <si>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</si>
  <si>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</si>
  <si>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</si>
  <si>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</si>
  <si>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</si>
  <si>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</si>
  <si>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</si>
  <si>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</si>
  <si>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</si>
  <si>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</si>
  <si>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</si>
  <si>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</si>
  <si>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</si>
  <si>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</si>
  <si>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</si>
  <si>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</si>
  <si>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</si>
  <si>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</si>
  <si>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</si>
  <si>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</si>
  <si>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</si>
  <si>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</si>
  <si>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</si>
  <si>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</si>
  <si>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</si>
  <si>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</si>
  <si>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</si>
  <si>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</si>
  <si>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</si>
  <si>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</si>
  <si>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</si>
  <si>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</si>
  <si>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</si>
  <si>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</si>
  <si>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</si>
  <si>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</si>
  <si>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</si>
  <si>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</si>
  <si>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</si>
  <si>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</si>
  <si>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</si>
  <si>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</si>
  <si>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</si>
  <si>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</si>
  <si>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</si>
  <si>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</si>
  <si>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</si>
  <si>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</si>
  <si>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</si>
  <si>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</si>
  <si>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</si>
  <si>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</si>
  <si>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</si>
  <si>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</si>
  <si>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</si>
  <si>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</si>
  <si>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</si>
  <si>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</si>
  <si>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</si>
  <si>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</si>
  <si>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</si>
  <si>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</si>
  <si>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</si>
  <si>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</si>
  <si>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</si>
  <si>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</si>
  <si>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</si>
  <si>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</si>
  <si>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</si>
  <si>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</si>
  <si>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</si>
  <si>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</si>
  <si>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</si>
  <si>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</si>
  <si>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</si>
  <si>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</si>
  <si>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</si>
  <si>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</si>
  <si>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</si>
  <si>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</si>
  <si>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</si>
  <si>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</si>
  <si>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</si>
  <si>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</si>
  <si>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</si>
  <si>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</si>
  <si>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</si>
  <si>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</si>
  <si>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</si>
  <si>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</si>
  <si>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</si>
  <si>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</si>
  <si>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</si>
  <si>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</si>
  <si>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</si>
  <si>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</si>
  <si>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</si>
  <si>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</si>
  <si>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</si>
  <si>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</si>
  <si>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</si>
  <si>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</si>
  <si>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</si>
  <si>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</si>
  <si>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</si>
  <si>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</si>
  <si>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</si>
  <si>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</si>
  <si>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</si>
  <si>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</si>
  <si>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</si>
  <si>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</si>
  <si>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</si>
  <si>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</si>
  <si>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</si>
  <si>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</si>
  <si>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</si>
  <si>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</si>
  <si>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</si>
  <si>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</si>
  <si>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</si>
  <si>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</si>
  <si>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</si>
  <si>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</si>
  <si>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</si>
  <si>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</si>
  <si>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</si>
  <si>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</si>
  <si>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</si>
  <si>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</si>
  <si>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</si>
  <si>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</si>
  <si>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</si>
  <si>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</si>
  <si>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</si>
  <si>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</si>
  <si>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</si>
  <si>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</si>
  <si>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</si>
  <si>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</si>
  <si>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</si>
  <si>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</si>
  <si>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</si>
  <si>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</si>
  <si>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</si>
  <si>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</si>
  <si>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</si>
  <si>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</si>
  <si>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</si>
  <si>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</si>
  <si>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</si>
  <si>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</si>
  <si>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</si>
  <si>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</si>
  <si>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</si>
  <si>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</si>
  <si>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</si>
  <si>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</si>
  <si>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</si>
  <si>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</si>
  <si>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</si>
  <si>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</si>
  <si>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</si>
  <si>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</si>
  <si>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</si>
  <si>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</si>
  <si>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</si>
  <si>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</si>
  <si>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</si>
  <si>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</si>
  <si>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</si>
  <si>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</si>
  <si>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</si>
  <si>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</si>
  <si>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</si>
  <si>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</si>
  <si>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</si>
  <si>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</si>
  <si>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</si>
  <si>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</si>
  <si>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</si>
  <si>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</si>
  <si>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</si>
  <si>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</si>
  <si>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</si>
  <si>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</si>
  <si>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</si>
  <si>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</si>
  <si>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</si>
  <si>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</si>
  <si>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</si>
  <si>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</si>
  <si>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</si>
  <si>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</si>
  <si>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</si>
  <si>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</si>
  <si>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</si>
  <si>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</si>
  <si>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</si>
  <si>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</si>
  <si>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</si>
  <si>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</si>
  <si>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</si>
  <si>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</si>
  <si>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</si>
  <si>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</si>
  <si>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</si>
  <si>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</si>
  <si>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</si>
  <si>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</si>
  <si>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</si>
  <si>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</si>
  <si>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</si>
  <si>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</si>
  <si>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</si>
  <si>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</si>
  <si>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</si>
  <si>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</si>
  <si>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</si>
  <si>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</si>
  <si>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</si>
  <si>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</si>
  <si>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</si>
  <si>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</si>
  <si>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</si>
  <si>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</si>
  <si>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</si>
  <si>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</si>
  <si>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</si>
  <si>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</si>
  <si>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</si>
  <si>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</si>
  <si>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</si>
  <si>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</si>
  <si>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</si>
  <si>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</si>
  <si>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</si>
  <si>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</si>
  <si>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</si>
  <si>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</si>
  <si>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</si>
  <si>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</si>
  <si>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</si>
  <si>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</si>
  <si>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</si>
  <si>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</si>
  <si>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</si>
  <si>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</si>
  <si>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</si>
  <si>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</si>
  <si>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</si>
  <si>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</si>
  <si>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</si>
  <si>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</si>
  <si>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</si>
  <si>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</si>
  <si>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</si>
  <si>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</si>
  <si>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</si>
  <si>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</si>
  <si>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</si>
  <si>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</si>
  <si>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</si>
  <si>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</si>
  <si>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</si>
  <si>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</si>
  <si>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</si>
  <si>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</si>
  <si>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</si>
  <si>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</si>
  <si>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</si>
  <si>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</si>
  <si>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</si>
  <si>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</si>
  <si>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</si>
  <si>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</si>
  <si>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</si>
  <si>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</si>
  <si>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</si>
  <si>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</si>
  <si>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</si>
  <si>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</si>
  <si>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</si>
  <si>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</si>
  <si>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</si>
  <si>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</si>
  <si>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</si>
  <si>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</si>
  <si>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</si>
  <si>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</si>
  <si>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</si>
  <si>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</si>
  <si>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</si>
  <si>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</si>
  <si>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</si>
  <si>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</si>
  <si>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</si>
  <si>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</si>
  <si>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</si>
  <si>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</si>
  <si>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</si>
  <si>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</si>
  <si>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</si>
  <si>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</si>
  <si>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</si>
  <si>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</si>
  <si>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</si>
  <si>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</si>
  <si>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</si>
  <si>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</si>
  <si>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</si>
  <si>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</si>
  <si>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</si>
  <si>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</si>
  <si>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</si>
  <si>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</si>
  <si>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</si>
  <si>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</si>
  <si>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</si>
  <si>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</si>
  <si>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</si>
  <si>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</si>
  <si>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</si>
  <si>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</si>
  <si>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</si>
  <si>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</si>
  <si>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</si>
  <si>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</si>
  <si>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</si>
  <si>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</si>
  <si>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</si>
  <si>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</si>
  <si>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</si>
  <si>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</si>
  <si>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</si>
  <si>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</si>
  <si>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</si>
  <si>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</si>
  <si>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</si>
  <si>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</si>
  <si>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</si>
  <si>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</si>
  <si>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</si>
  <si>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</si>
  <si>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</si>
  <si>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</si>
  <si>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</si>
  <si>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</si>
  <si>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</si>
  <si>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</si>
  <si>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</si>
  <si>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</si>
  <si>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</si>
  <si>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</si>
  <si>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</si>
  <si>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</si>
  <si>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</si>
  <si>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</si>
  <si>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</si>
  <si>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</si>
  <si>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</si>
  <si>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</si>
  <si>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</si>
  <si>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</si>
  <si>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</si>
  <si>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</si>
  <si>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</si>
  <si>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</si>
  <si>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</si>
  <si>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</si>
  <si>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</si>
  <si>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</si>
  <si>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</si>
  <si>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</si>
  <si>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</si>
  <si>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</si>
  <si>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</si>
  <si>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</si>
  <si>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</si>
  <si>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</si>
  <si>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</si>
  <si>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</si>
  <si>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</si>
  <si>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</si>
  <si>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</si>
  <si>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</si>
  <si>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</si>
  <si>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</si>
  <si>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</si>
  <si>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</si>
  <si>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</si>
  <si>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</si>
  <si>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</si>
  <si>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</si>
  <si>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</si>
  <si>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</si>
  <si>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</si>
  <si>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</si>
  <si>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</si>
  <si>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</si>
  <si>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</si>
  <si>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</si>
  <si>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</si>
  <si>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</si>
  <si>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</si>
  <si>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</si>
  <si>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</si>
  <si>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</si>
  <si>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</si>
  <si>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</si>
  <si>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</si>
  <si>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</si>
  <si>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</si>
  <si>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</si>
  <si>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</si>
  <si>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</si>
  <si>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</si>
  <si>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</si>
  <si>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</si>
  <si>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</si>
  <si>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</si>
  <si>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</si>
  <si>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</si>
  <si>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</si>
  <si>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</si>
  <si>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</si>
  <si>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</si>
  <si>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</si>
  <si>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</si>
  <si>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</si>
  <si>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</si>
  <si>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</si>
  <si>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</si>
  <si>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</si>
  <si>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</si>
  <si>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</si>
  <si>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</si>
  <si>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</si>
  <si>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</si>
  <si>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</si>
  <si>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</si>
  <si>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</si>
  <si>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</si>
  <si>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</si>
  <si>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</si>
  <si>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</si>
  <si>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</si>
  <si>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</si>
  <si>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</si>
  <si>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</si>
  <si>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</si>
  <si>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</si>
  <si>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</si>
  <si>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</si>
  <si>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</si>
  <si>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</si>
  <si>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</si>
  <si>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</si>
  <si>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</si>
  <si>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</si>
  <si>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</si>
  <si>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</si>
  <si>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</si>
  <si>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</si>
  <si>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</si>
  <si>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</si>
  <si>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</si>
  <si>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</si>
  <si>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</si>
  <si>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</si>
  <si>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</si>
  <si>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</si>
  <si>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</si>
  <si>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</si>
  <si>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</si>
  <si>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</si>
  <si>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</si>
  <si>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</si>
  <si>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</si>
  <si>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</si>
  <si>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</si>
  <si>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</si>
  <si>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</si>
  <si>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</si>
  <si>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</si>
  <si>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</si>
  <si>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</si>
  <si>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</si>
  <si>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</si>
  <si>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</si>
  <si>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</si>
  <si>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</si>
  <si>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</si>
  <si>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</si>
  <si>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</si>
  <si>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</si>
  <si>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</si>
  <si>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</si>
  <si>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</si>
  <si>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</si>
  <si>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</si>
  <si>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</si>
  <si>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</si>
  <si>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</si>
  <si>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</si>
  <si>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</si>
  <si>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</si>
  <si>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</si>
  <si>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</si>
  <si>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</si>
  <si>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</si>
  <si>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</si>
  <si>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</si>
  <si>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</si>
  <si>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</si>
  <si>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</si>
  <si>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</si>
  <si>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</si>
  <si>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</si>
  <si>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</si>
  <si>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</si>
  <si>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</si>
  <si>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</si>
  <si>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</si>
  <si>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</si>
  <si>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</si>
  <si>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</si>
  <si>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</si>
  <si>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</si>
  <si>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</si>
  <si>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</si>
  <si>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</si>
  <si>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</si>
  <si>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</si>
  <si>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</si>
  <si>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</si>
  <si>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</si>
  <si>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</si>
  <si>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</si>
  <si>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</si>
  <si>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</si>
  <si>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</si>
  <si>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</si>
  <si>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</si>
  <si>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</si>
  <si>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</si>
  <si>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</si>
  <si>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</si>
  <si>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</si>
  <si>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</si>
  <si>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</si>
  <si>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</si>
  <si>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</si>
  <si>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</si>
  <si>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</si>
  <si>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</si>
  <si>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</si>
  <si>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</si>
  <si>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</si>
  <si>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</si>
  <si>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</si>
  <si>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</si>
  <si>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</si>
  <si>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</si>
  <si>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</si>
  <si>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</si>
  <si>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</si>
  <si>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</si>
  <si>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</si>
  <si>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</si>
  <si>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</si>
  <si>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</si>
  <si>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</si>
  <si>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</si>
  <si>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</si>
  <si>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</si>
  <si>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</si>
  <si>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</si>
  <si>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</si>
  <si>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</si>
  <si>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</si>
  <si>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</si>
  <si>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</si>
  <si>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</si>
  <si>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</si>
  <si>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</si>
  <si>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</si>
  <si>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</si>
  <si>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</si>
  <si>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</si>
  <si>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</si>
  <si>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</si>
  <si>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</si>
  <si>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</si>
  <si>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</si>
  <si>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</si>
  <si>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</si>
  <si>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</si>
  <si>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</si>
  <si>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</si>
  <si>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</si>
  <si>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</si>
  <si>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</si>
  <si>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</si>
  <si>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</si>
  <si>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</si>
  <si>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</si>
  <si>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</si>
  <si>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</si>
  <si>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</si>
  <si>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</si>
  <si>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</si>
  <si>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</si>
  <si>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</si>
  <si>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</si>
  <si>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</si>
  <si>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</si>
  <si>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</si>
  <si>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</si>
  <si>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</si>
  <si>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</si>
  <si>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</si>
  <si>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</si>
  <si>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</si>
  <si>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</si>
  <si>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</si>
  <si>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</si>
  <si>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</si>
  <si>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</si>
  <si>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</si>
  <si>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</si>
  <si>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</si>
  <si>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</si>
  <si>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</si>
  <si>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</si>
  <si>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</si>
  <si>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</si>
  <si>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</si>
  <si>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</si>
  <si>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</si>
  <si>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</si>
  <si>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</si>
  <si>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</si>
  <si>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</si>
  <si>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</si>
  <si>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</si>
  <si>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</si>
  <si>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</si>
  <si>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</si>
  <si>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</si>
  <si>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</si>
  <si>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</si>
  <si>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</si>
  <si>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</si>
  <si>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</si>
  <si>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</si>
  <si>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</si>
  <si>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</si>
  <si>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</si>
  <si>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</si>
  <si>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</si>
  <si>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</si>
  <si>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</si>
  <si>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</si>
  <si>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</si>
  <si>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</si>
  <si>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</si>
  <si>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</si>
  <si>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</si>
  <si>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</si>
  <si>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</si>
  <si>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</si>
  <si>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</si>
  <si>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</si>
  <si>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</si>
  <si>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</si>
  <si>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</si>
  <si>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</si>
  <si>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</si>
  <si>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</si>
  <si>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</si>
  <si>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</si>
  <si>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</si>
  <si>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</si>
  <si>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</si>
  <si>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</si>
  <si>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</si>
  <si>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</si>
  <si>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</si>
  <si>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</si>
  <si>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</si>
  <si>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</si>
  <si>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</si>
  <si>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</si>
  <si>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</si>
  <si>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</si>
  <si>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</si>
  <si>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</si>
  <si>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</si>
  <si>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</si>
  <si>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</si>
  <si>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</si>
  <si>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</si>
  <si>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</si>
  <si>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</si>
  <si>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</si>
  <si>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</si>
  <si>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</si>
  <si>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</si>
  <si>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</si>
  <si>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</si>
  <si>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</si>
  <si>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</si>
  <si>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</si>
  <si>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</si>
  <si>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</si>
  <si>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</si>
  <si>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</si>
  <si>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</si>
  <si>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</si>
  <si>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</si>
  <si>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</si>
  <si>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</si>
  <si>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</si>
  <si>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</si>
  <si>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</si>
  <si>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</si>
  <si>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</si>
  <si>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</si>
  <si>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</si>
  <si>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</si>
  <si>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</si>
  <si>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</si>
  <si>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</si>
  <si>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</si>
  <si>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</si>
  <si>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</si>
  <si>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</si>
  <si>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</si>
  <si>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</si>
  <si>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</si>
  <si>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</si>
  <si>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</si>
  <si>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</si>
  <si>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</si>
  <si>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</si>
  <si>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</si>
  <si>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</si>
  <si>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</si>
  <si>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</si>
  <si>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</si>
  <si>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</si>
  <si>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</si>
  <si>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</si>
  <si>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</si>
  <si>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</si>
  <si>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</si>
  <si>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</si>
  <si>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</si>
  <si>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</si>
  <si>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</si>
  <si>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</si>
  <si>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</si>
  <si>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</si>
  <si>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</si>
  <si>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</si>
  <si>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</si>
  <si>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</si>
  <si>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</si>
  <si>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</si>
  <si>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</si>
  <si>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</si>
  <si>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</si>
  <si>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</si>
  <si>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</si>
  <si>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</si>
  <si>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</si>
  <si>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</si>
  <si>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</si>
  <si>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</si>
  <si>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</si>
  <si>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</si>
  <si>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</si>
  <si>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</si>
  <si>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</si>
  <si>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</si>
  <si>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</si>
  <si>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</si>
  <si>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</si>
  <si>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</si>
  <si>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</si>
  <si>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</si>
  <si>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</si>
  <si>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</si>
  <si>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</si>
  <si>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</si>
  <si>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</si>
  <si>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</si>
  <si>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</si>
  <si>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</si>
  <si>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</si>
  <si>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</si>
  <si>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</si>
  <si>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</si>
  <si>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</si>
  <si>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</si>
  <si>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</si>
  <si>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</si>
  <si>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</si>
  <si>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</si>
  <si>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</si>
  <si>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</si>
  <si>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</si>
  <si>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</si>
  <si>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</si>
  <si>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</si>
  <si>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</si>
  <si>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</si>
  <si>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</si>
  <si>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</si>
  <si>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</si>
  <si>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</si>
  <si>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</si>
  <si>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</si>
  <si>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</si>
  <si>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</si>
  <si>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</si>
  <si>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</si>
  <si>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</si>
  <si>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</si>
  <si>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</si>
  <si>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</si>
  <si>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</si>
  <si>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</si>
  <si>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</si>
  <si>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</si>
  <si>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</si>
  <si>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</si>
  <si>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</si>
  <si>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</si>
  <si>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</si>
  <si>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</si>
  <si>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</si>
  <si>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</si>
  <si>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</si>
  <si>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</si>
  <si>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</si>
  <si>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</si>
  <si>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</si>
  <si>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</si>
  <si>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</si>
  <si>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</si>
  <si>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</si>
  <si>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</si>
  <si>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</si>
  <si>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</si>
  <si>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</si>
  <si>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</si>
  <si>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</si>
  <si>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</si>
  <si>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</si>
  <si>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</si>
  <si>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</si>
  <si>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</si>
  <si>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</si>
  <si>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</si>
  <si>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</si>
  <si>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</si>
  <si>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</si>
  <si>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</si>
  <si>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</si>
  <si>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</si>
  <si>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</si>
  <si>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</si>
  <si>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</si>
  <si>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</si>
  <si>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</si>
  <si>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</si>
  <si>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</si>
  <si>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</si>
  <si>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</si>
  <si>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</si>
  <si>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</si>
  <si>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</si>
  <si>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</si>
  <si>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</si>
  <si>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</si>
  <si>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</si>
  <si>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</si>
  <si>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</si>
  <si>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</si>
  <si>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</si>
  <si>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</si>
  <si>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</si>
  <si>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</si>
  <si>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</si>
  <si>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</si>
  <si>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</si>
  <si>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</si>
  <si>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</si>
  <si>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</si>
  <si>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</si>
  <si>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</si>
  <si>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</si>
  <si>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</si>
  <si>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</si>
  <si>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</si>
  <si>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</si>
  <si>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</si>
  <si>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</si>
  <si>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</si>
  <si>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</si>
  <si>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</si>
  <si>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</si>
  <si>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</si>
  <si>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</si>
  <si>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</si>
  <si>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</si>
  <si>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</si>
  <si>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</si>
  <si>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</si>
  <si>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</si>
  <si>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</si>
  <si>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</si>
  <si>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</si>
  <si>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</si>
  <si>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</si>
  <si>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</si>
  <si>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</si>
  <si>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</si>
  <si>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</si>
  <si>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</si>
  <si>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</si>
  <si>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</si>
  <si>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</si>
  <si>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</si>
  <si>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</si>
  <si>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</si>
  <si>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</si>
  <si>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</si>
  <si>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</si>
  <si>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</si>
  <si>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</si>
  <si>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</si>
  <si>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</si>
  <si>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</si>
  <si>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</si>
  <si>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</si>
  <si>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</si>
  <si>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</si>
  <si>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</si>
  <si>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</si>
  <si>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</si>
  <si>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</si>
  <si>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</si>
  <si>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</si>
  <si>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</si>
  <si>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</si>
  <si>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</si>
  <si>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</si>
  <si>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</si>
  <si>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</si>
  <si>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</si>
  <si>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</si>
  <si>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</si>
  <si>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</si>
  <si>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</si>
  <si>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</si>
  <si>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</si>
  <si>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</si>
  <si>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</si>
  <si>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</si>
  <si>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</si>
  <si>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</si>
  <si>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</si>
  <si>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</si>
  <si>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</si>
  <si>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</si>
  <si>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</si>
  <si>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</si>
  <si>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</si>
  <si>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</si>
  <si>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</si>
  <si>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</si>
  <si>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</si>
  <si>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</si>
  <si>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</si>
  <si>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</si>
  <si>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</si>
  <si>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</si>
  <si>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</si>
  <si>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</si>
  <si>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</si>
  <si>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</si>
  <si>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</si>
  <si>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</si>
  <si>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</si>
  <si>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</si>
  <si>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</si>
  <si>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</si>
  <si>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</si>
  <si>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</si>
  <si>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</si>
  <si>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</si>
  <si>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</si>
  <si>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</si>
  <si>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</si>
  <si>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</si>
  <si>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</si>
  <si>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</si>
  <si>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</si>
  <si>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</si>
  <si>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</si>
  <si>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</si>
  <si>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</si>
  <si>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</si>
  <si>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</si>
  <si>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</si>
  <si>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</si>
  <si>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</si>
  <si>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</si>
  <si>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</si>
  <si>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</si>
  <si>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</si>
  <si>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</si>
  <si>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</si>
  <si>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</si>
  <si>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</si>
  <si>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</si>
  <si>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</si>
  <si>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</si>
  <si>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</si>
  <si>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</si>
  <si>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</si>
  <si>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</si>
  <si>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</si>
  <si>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</si>
  <si>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</si>
  <si>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</si>
  <si>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</si>
  <si>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</si>
  <si>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</si>
  <si>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</si>
  <si>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</si>
  <si>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</si>
  <si>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</si>
  <si>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</si>
  <si>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</si>
  <si>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</si>
  <si>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</si>
  <si>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</si>
  <si>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</si>
  <si>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</si>
  <si>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</si>
  <si>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</si>
  <si>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</si>
  <si>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</si>
  <si>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</si>
  <si>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</si>
  <si>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</si>
  <si>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</si>
  <si>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</si>
  <si>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</si>
  <si>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</si>
  <si>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</si>
  <si>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</si>
  <si>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</si>
  <si>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</si>
  <si>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</si>
  <si>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</si>
  <si>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</si>
  <si>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</si>
  <si>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</si>
  <si>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</si>
  <si>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</si>
  <si>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</si>
  <si>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</si>
  <si>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</si>
  <si>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</si>
  <si>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</si>
  <si>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</si>
  <si>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</si>
  <si>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</si>
  <si>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</si>
  <si>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</si>
  <si>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</si>
  <si>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</si>
  <si>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</si>
  <si>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</si>
  <si>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</si>
  <si>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</si>
  <si>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</si>
  <si>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</si>
  <si>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</si>
  <si>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</si>
  <si>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</si>
  <si>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</si>
  <si>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</si>
  <si>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</si>
  <si>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</si>
  <si>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</si>
  <si>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</si>
  <si>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</si>
  <si>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</si>
  <si>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</si>
  <si>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</si>
  <si>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</si>
  <si>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</si>
  <si>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</si>
  <si>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</si>
  <si>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</si>
  <si>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</si>
  <si>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</si>
  <si>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</si>
  <si>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</si>
  <si>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</si>
  <si>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</si>
  <si>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</si>
  <si>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</si>
  <si>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</si>
  <si>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</si>
  <si>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</si>
  <si>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</si>
  <si>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</si>
  <si>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</si>
  <si>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</si>
  <si>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</si>
  <si>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</si>
  <si>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</si>
  <si>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</si>
  <si>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</si>
  <si>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</si>
  <si>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</si>
  <si>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</si>
  <si>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</si>
  <si>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</si>
  <si>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</si>
  <si>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</si>
  <si>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</si>
  <si>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</si>
  <si>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</si>
  <si>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</si>
  <si>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</si>
  <si>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</si>
  <si>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</si>
  <si>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</si>
  <si>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</si>
  <si>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</si>
  <si>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</si>
  <si>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</si>
  <si>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</si>
  <si>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</si>
  <si>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</si>
  <si>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</si>
  <si>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</si>
  <si>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</si>
  <si>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</si>
  <si>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</si>
  <si>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</si>
  <si>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</si>
  <si>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</si>
  <si>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</si>
  <si>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</si>
  <si>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</si>
  <si>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</si>
  <si>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</si>
  <si>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</si>
  <si>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</si>
  <si>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</si>
  <si>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</si>
  <si>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</si>
  <si>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</si>
  <si>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</si>
  <si>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</si>
  <si>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</si>
  <si>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</si>
  <si>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</si>
  <si>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</si>
  <si>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</si>
  <si>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</si>
  <si>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</si>
  <si>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</si>
  <si>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</si>
  <si>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</si>
  <si>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</si>
  <si>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</si>
  <si>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</si>
  <si>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</si>
  <si>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</si>
  <si>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</si>
  <si>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</si>
  <si>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</si>
  <si>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</si>
  <si>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</si>
  <si>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</si>
  <si>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</si>
  <si>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</si>
  <si>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</si>
  <si>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</si>
  <si>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</si>
  <si>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</si>
  <si>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</si>
  <si>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</si>
  <si>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</si>
  <si>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</si>
  <si>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</si>
  <si>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</si>
  <si>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</si>
  <si>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</si>
  <si>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</si>
  <si>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</si>
  <si>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</si>
  <si>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</si>
  <si>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</si>
  <si>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</si>
  <si>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</si>
  <si>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</si>
  <si>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</si>
  <si>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</si>
  <si>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</si>
  <si>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</si>
  <si>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</si>
  <si>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</si>
  <si>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</si>
  <si>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</si>
  <si>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</si>
  <si>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</si>
  <si>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</si>
  <si>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</si>
  <si>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</si>
  <si>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</si>
  <si>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</si>
  <si>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</si>
  <si>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</si>
  <si>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</si>
  <si>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</si>
  <si>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</si>
  <si>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</si>
  <si>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</si>
  <si>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</si>
  <si>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</si>
  <si>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</si>
  <si>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</si>
  <si>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</si>
  <si>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</si>
  <si>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</si>
  <si>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</si>
  <si>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</si>
  <si>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</si>
  <si>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</si>
  <si>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</si>
  <si>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</si>
  <si>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</si>
  <si>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</si>
  <si>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</si>
  <si>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</si>
  <si>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</si>
  <si>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</si>
  <si>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</si>
  <si>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</si>
  <si>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</si>
  <si>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</si>
  <si>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</si>
  <si>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</si>
  <si>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</si>
  <si>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</si>
  <si>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</si>
  <si>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</si>
  <si>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</si>
  <si>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</si>
  <si>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</si>
  <si>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</si>
  <si>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</si>
  <si>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</si>
  <si>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</si>
  <si>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</si>
  <si>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</si>
  <si>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</si>
  <si>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</si>
  <si>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</si>
  <si>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</si>
  <si>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</si>
  <si>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</si>
  <si>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</si>
  <si>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</si>
  <si>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</si>
  <si>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</si>
  <si>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</si>
  <si>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</si>
  <si>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</si>
  <si>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</si>
  <si>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</si>
  <si>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</si>
  <si>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</si>
  <si>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</si>
  <si>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</si>
  <si>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</si>
  <si>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</si>
  <si>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</si>
  <si>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</si>
  <si>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</si>
  <si>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</si>
  <si>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</si>
  <si>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</si>
  <si>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</si>
  <si>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</si>
  <si>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</si>
  <si>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</si>
  <si>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</si>
  <si>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</si>
  <si>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</si>
  <si>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</si>
  <si>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</si>
  <si>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</si>
  <si>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</si>
  <si>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</si>
  <si>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</si>
  <si>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</si>
  <si>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</si>
  <si>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</si>
  <si>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</si>
  <si>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</si>
  <si>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</si>
  <si>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</si>
  <si>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</si>
  <si>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</si>
  <si>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</si>
  <si>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</si>
  <si>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</si>
  <si>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</si>
  <si>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</si>
  <si>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</si>
  <si>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</si>
  <si>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</si>
  <si>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</si>
  <si>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</si>
  <si>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</si>
  <si>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</si>
  <si>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</si>
  <si>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</si>
  <si>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</si>
  <si>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</si>
  <si>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</si>
  <si>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</si>
  <si>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</si>
  <si>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</si>
  <si>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</si>
  <si>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</si>
  <si>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</si>
  <si>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</si>
  <si>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</si>
  <si>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</si>
  <si>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</si>
  <si>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</si>
  <si>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</si>
  <si>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</si>
  <si>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</si>
  <si>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</si>
  <si>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</si>
  <si>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</si>
  <si>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</si>
  <si>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</si>
  <si>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</si>
  <si>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</si>
  <si>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</si>
  <si>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</si>
  <si>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</si>
  <si>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</si>
  <si>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</si>
  <si>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</si>
  <si>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</si>
  <si>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</si>
  <si>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</si>
  <si>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</si>
  <si>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</si>
  <si>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</si>
  <si>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</si>
  <si>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</si>
  <si>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</si>
  <si>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</si>
  <si>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</si>
  <si>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</si>
  <si>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</si>
  <si>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</si>
  <si>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</si>
  <si>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</si>
  <si>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</si>
  <si>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</si>
  <si>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</si>
  <si>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</si>
  <si>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</si>
  <si>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</si>
  <si>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</si>
  <si>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</si>
  <si>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</si>
  <si>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</si>
  <si>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</si>
  <si>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</si>
  <si>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</si>
  <si>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</si>
  <si>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</si>
  <si>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</si>
  <si>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</si>
  <si>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</si>
  <si>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</si>
  <si>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</si>
  <si>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</si>
  <si>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</si>
  <si>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</si>
  <si>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</si>
  <si>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</si>
  <si>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</si>
  <si>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</si>
  <si>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</si>
  <si>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</si>
  <si>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</si>
  <si>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</si>
  <si>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</si>
  <si>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</si>
  <si>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</si>
  <si>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</si>
  <si>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</si>
  <si>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</si>
  <si>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</si>
  <si>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</si>
  <si>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</si>
  <si>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</si>
  <si>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</si>
  <si>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</si>
  <si>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</si>
  <si>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</si>
  <si>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</si>
  <si>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</si>
  <si>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</si>
  <si>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</si>
  <si>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</si>
  <si>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</si>
  <si>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</si>
  <si>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</si>
  <si>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</si>
  <si>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</si>
  <si>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</si>
  <si>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</si>
  <si>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</si>
  <si>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</si>
  <si>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</si>
  <si>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</si>
  <si>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</si>
  <si>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</si>
  <si>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</si>
  <si>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</si>
  <si>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</si>
  <si>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</si>
  <si>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</si>
  <si>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</si>
  <si>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</si>
  <si>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</si>
  <si>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</si>
  <si>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</si>
  <si>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</si>
  <si>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</si>
  <si>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</si>
  <si>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</si>
  <si>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</si>
  <si>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</si>
  <si>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</si>
  <si>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</si>
  <si>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</si>
  <si>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</si>
  <si>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</si>
  <si>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</si>
  <si>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</si>
  <si>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</si>
  <si>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</si>
  <si>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</si>
  <si>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</si>
  <si>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</si>
  <si>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</si>
  <si>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</si>
  <si>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</si>
  <si>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</si>
  <si>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</si>
  <si>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</si>
  <si>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</si>
  <si>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</si>
  <si>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</si>
  <si>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</si>
  <si>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</si>
  <si>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</si>
  <si>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</si>
  <si>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</si>
  <si>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</si>
  <si>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</si>
  <si>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</si>
  <si>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</si>
  <si>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</si>
  <si>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</si>
  <si>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</si>
  <si>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</si>
  <si>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</si>
  <si>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</si>
  <si>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</si>
  <si>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</si>
  <si>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</si>
  <si>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</si>
  <si>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</si>
  <si>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</si>
  <si>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</si>
  <si>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</si>
  <si>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</si>
  <si>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</si>
  <si>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</si>
  <si>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</si>
  <si>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</si>
  <si>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</si>
  <si>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</si>
  <si>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</si>
  <si>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</si>
  <si>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</si>
  <si>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</si>
  <si>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</si>
  <si>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</si>
  <si>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</si>
  <si>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</si>
  <si>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</si>
  <si>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</si>
  <si>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</si>
  <si>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</si>
  <si>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</si>
  <si>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</si>
  <si>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</si>
  <si>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</si>
  <si>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</si>
  <si>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</si>
  <si>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</si>
  <si>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</si>
  <si>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</si>
  <si>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</si>
  <si>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</si>
  <si>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</si>
  <si>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</si>
  <si>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</si>
  <si>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</si>
  <si>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</si>
  <si>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</si>
  <si>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</si>
  <si>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</si>
  <si>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</si>
  <si>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</si>
  <si>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</si>
  <si>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</si>
  <si>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</si>
  <si>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</si>
  <si>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</si>
  <si>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</si>
  <si>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</si>
  <si>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</si>
  <si>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</si>
  <si>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</si>
  <si>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</si>
  <si>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</si>
  <si>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</si>
  <si>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</si>
  <si>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</si>
  <si>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</si>
  <si>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</si>
  <si>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</si>
  <si>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</si>
  <si>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</si>
  <si>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</si>
  <si>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</si>
  <si>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</si>
  <si>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</si>
  <si>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</si>
  <si>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</si>
  <si>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</si>
  <si>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</si>
  <si>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</si>
  <si>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</si>
  <si>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</si>
  <si>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</si>
  <si>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</si>
  <si>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</si>
  <si>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</si>
  <si>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</si>
  <si>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</si>
  <si>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</si>
  <si>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</si>
  <si>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</si>
  <si>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</si>
  <si>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</si>
  <si>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</si>
  <si>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</si>
  <si>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</si>
  <si>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</si>
  <si>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</si>
  <si>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</si>
  <si>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</si>
  <si>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</si>
  <si>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</si>
  <si>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</si>
  <si>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</si>
  <si>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</si>
  <si>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</si>
  <si>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</si>
  <si>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</si>
  <si>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</si>
  <si>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</si>
  <si>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</si>
  <si>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</si>
  <si>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</si>
  <si>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</si>
  <si>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</si>
  <si>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</si>
  <si>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</si>
  <si>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</si>
  <si>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</si>
  <si>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</si>
  <si>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</si>
  <si>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</si>
  <si>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</si>
  <si>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</si>
  <si>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</si>
  <si>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</si>
  <si>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</si>
  <si>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</si>
  <si>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</si>
  <si>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</si>
  <si>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</si>
  <si>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</si>
  <si>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</si>
  <si>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</si>
  <si>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</si>
  <si>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</si>
  <si>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</si>
  <si>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</si>
  <si>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</si>
  <si>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</si>
  <si>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</si>
  <si>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</si>
  <si>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</si>
  <si>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</si>
  <si>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</si>
  <si>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</si>
  <si>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</si>
  <si>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</si>
  <si>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</si>
  <si>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</si>
  <si>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</si>
  <si>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</si>
  <si>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</si>
  <si>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</si>
  <si>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</si>
  <si>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</si>
  <si>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</si>
  <si>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</si>
  <si>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</si>
  <si>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</si>
  <si>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</si>
  <si>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</si>
  <si>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</si>
  <si>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</si>
  <si>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</si>
  <si>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</si>
  <si>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</si>
  <si>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</si>
  <si>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</si>
  <si>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</si>
  <si>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</si>
  <si>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</si>
  <si>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</si>
  <si>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</si>
  <si>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</si>
  <si>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</si>
  <si>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</si>
  <si>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</si>
  <si>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</si>
  <si>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</si>
  <si>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</si>
  <si>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</si>
  <si>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</si>
  <si>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</si>
  <si>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</si>
  <si>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</si>
  <si>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</si>
  <si>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</si>
  <si>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</si>
  <si>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</si>
  <si>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</si>
  <si>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</si>
  <si>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</si>
  <si>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</si>
  <si>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</si>
  <si>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</si>
  <si>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</si>
  <si>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</si>
  <si>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</si>
  <si>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</si>
  <si>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</si>
  <si>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</si>
  <si>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</si>
  <si>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</si>
  <si>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</si>
  <si>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</si>
  <si>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</si>
  <si>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</si>
  <si>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</si>
  <si>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</si>
  <si>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</si>
  <si>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</si>
  <si>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</si>
  <si>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</si>
  <si>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</si>
  <si>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</si>
  <si>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</si>
  <si>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</si>
  <si>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</si>
  <si>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</si>
  <si>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</si>
  <si>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</si>
  <si>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</si>
  <si>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</si>
  <si>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</si>
  <si>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</si>
  <si>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</si>
  <si>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</si>
  <si>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</si>
  <si>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</si>
  <si>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</si>
  <si>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</si>
  <si>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</si>
  <si>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</si>
  <si>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</si>
  <si>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</si>
  <si>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</si>
  <si>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</si>
  <si>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</si>
  <si>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</si>
  <si>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</si>
  <si>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</si>
  <si>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</si>
  <si>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</si>
  <si>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</si>
  <si>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</si>
  <si>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</si>
  <si>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</si>
  <si>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</si>
  <si>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</si>
  <si>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</si>
  <si>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</si>
  <si>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</si>
  <si>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</si>
  <si>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</si>
  <si>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</si>
  <si>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</si>
  <si>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</si>
  <si>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</si>
  <si>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</si>
  <si>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</si>
  <si>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</si>
  <si>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</si>
  <si>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</si>
  <si>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</si>
  <si>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</si>
  <si>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</si>
  <si>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</si>
  <si>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</si>
  <si>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</si>
  <si>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</si>
  <si>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</si>
  <si>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</si>
  <si>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</si>
  <si>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</si>
  <si>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</si>
  <si>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</si>
  <si>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</si>
  <si>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</si>
  <si>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</si>
  <si>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</si>
  <si>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</si>
  <si>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</si>
  <si>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</si>
  <si>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</si>
  <si>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</si>
  <si>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</si>
  <si>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</si>
  <si>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</si>
  <si>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</si>
  <si>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</si>
  <si>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</si>
  <si>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</si>
  <si>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</si>
  <si>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</si>
  <si>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</si>
  <si>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</si>
  <si>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</si>
  <si>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</si>
  <si>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</si>
  <si>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</si>
  <si>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</si>
  <si>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</si>
  <si>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</si>
  <si>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</si>
  <si>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</si>
  <si>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</si>
  <si>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</si>
  <si>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</si>
  <si>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</si>
  <si>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</si>
  <si>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</si>
  <si>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</si>
  <si>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</si>
  <si>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</si>
  <si>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</si>
  <si>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</si>
  <si>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</si>
  <si>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</si>
  <si>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</si>
  <si>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</si>
  <si>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</si>
  <si>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</si>
  <si>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</si>
  <si>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</si>
  <si>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</si>
  <si>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</si>
  <si>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</si>
  <si>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</si>
  <si>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</si>
  <si>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</si>
  <si>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</si>
  <si>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</si>
  <si>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</si>
  <si>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</si>
  <si>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</si>
  <si>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</si>
  <si>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</si>
  <si>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</si>
  <si>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</si>
  <si>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</si>
  <si>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</si>
  <si>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</si>
  <si>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</si>
  <si>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</si>
  <si>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</si>
  <si>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</si>
  <si>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</si>
  <si>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</si>
  <si>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</si>
  <si>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</si>
  <si>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</si>
  <si>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</si>
  <si>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</si>
  <si>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</si>
  <si>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</si>
  <si>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</si>
  <si>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</si>
  <si>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</si>
  <si>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</si>
  <si>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</si>
  <si>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</si>
  <si>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</si>
  <si>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</si>
  <si>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</si>
  <si>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</si>
  <si>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</si>
  <si>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</si>
  <si>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</si>
  <si>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</si>
  <si>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</si>
  <si>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</si>
  <si>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</si>
  <si>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</si>
  <si>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</si>
  <si>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</si>
  <si>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</si>
  <si>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</si>
  <si>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</si>
  <si>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</si>
  <si>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</si>
  <si>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</si>
  <si>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</si>
  <si>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</si>
  <si>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</si>
  <si>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</si>
  <si>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</si>
  <si>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</si>
  <si>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</si>
  <si>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</si>
  <si>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</si>
  <si>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</si>
  <si>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</si>
  <si>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</si>
  <si>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</si>
  <si>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</si>
  <si>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</si>
  <si>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</si>
  <si>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</si>
  <si>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</si>
  <si>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</si>
  <si>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</si>
  <si>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</si>
  <si>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</si>
  <si>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</si>
  <si>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</si>
  <si>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</si>
  <si>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</si>
  <si>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</si>
  <si>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</si>
  <si>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</si>
  <si>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</si>
  <si>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</si>
  <si>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</si>
  <si>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</si>
  <si>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</si>
  <si>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</si>
  <si>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</si>
  <si>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</si>
  <si>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</si>
  <si>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</si>
  <si>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</si>
  <si>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</si>
  <si>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</si>
  <si>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</si>
  <si>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</si>
  <si>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</si>
  <si>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</si>
  <si>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</si>
  <si>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</si>
  <si>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</si>
  <si>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</si>
  <si>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</si>
  <si>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</si>
  <si>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</si>
  <si>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</si>
  <si>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</si>
  <si>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</si>
  <si>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</si>
  <si>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</si>
  <si>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</si>
  <si>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</si>
  <si>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</si>
  <si>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</si>
  <si>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</si>
  <si>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</si>
  <si>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</si>
  <si>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</si>
  <si>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</si>
  <si>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</si>
  <si>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</si>
  <si>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</si>
  <si>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</si>
  <si>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</si>
  <si>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</si>
  <si>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</si>
  <si>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</si>
  <si>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</si>
  <si>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</si>
  <si>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</si>
  <si>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</si>
  <si>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</si>
  <si>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</si>
  <si>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</si>
  <si>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</si>
  <si>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</si>
  <si>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</si>
  <si>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</si>
  <si>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</si>
  <si>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</si>
  <si>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</si>
  <si>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</si>
  <si>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</si>
  <si>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</si>
  <si>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</si>
  <si>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</si>
  <si>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</si>
  <si>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</si>
  <si>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</si>
  <si>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</si>
  <si>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</si>
  <si>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</si>
  <si>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</si>
  <si>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</si>
  <si>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</si>
  <si>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</si>
  <si>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</si>
  <si>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</si>
  <si>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</si>
  <si>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</si>
  <si>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</si>
  <si>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</si>
  <si>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</si>
  <si>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</si>
  <si>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</si>
  <si>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</si>
  <si>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</si>
  <si>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</si>
  <si>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</si>
  <si>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</si>
  <si>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</si>
  <si>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</si>
  <si>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</si>
  <si>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</si>
  <si>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</si>
  <si>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</si>
  <si>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</si>
  <si>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</si>
  <si>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</si>
  <si>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</si>
  <si>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</si>
  <si>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</si>
  <si>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</si>
  <si>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</si>
  <si>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</si>
  <si>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</si>
  <si>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</si>
  <si>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</si>
  <si>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</si>
  <si>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</si>
  <si>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</si>
  <si>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</si>
  <si>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</si>
  <si>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</si>
  <si>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</si>
  <si>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</si>
  <si>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</si>
  <si>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</si>
  <si>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</si>
  <si>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</si>
  <si>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</si>
  <si>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</si>
  <si>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</si>
  <si>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</si>
  <si>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</si>
  <si>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</si>
  <si>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</si>
  <si>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</si>
  <si>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</si>
  <si>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</si>
  <si>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</si>
  <si>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</si>
  <si>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</si>
  <si>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</si>
  <si>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</si>
  <si>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</si>
  <si>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</si>
  <si>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</si>
  <si>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</si>
  <si>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</si>
  <si>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</si>
  <si>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</si>
  <si>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</si>
  <si>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</si>
  <si>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</si>
  <si>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</si>
  <si>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</si>
  <si>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</si>
  <si>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</si>
  <si>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</si>
  <si>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</si>
  <si>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</si>
  <si>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</si>
  <si>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</si>
  <si>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</si>
  <si>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</si>
  <si>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</si>
  <si>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</si>
  <si>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</si>
  <si>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</si>
  <si>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</si>
  <si>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</si>
  <si>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</si>
  <si>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</si>
  <si>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</si>
  <si>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</si>
  <si>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</si>
  <si>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</si>
  <si>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</si>
  <si>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</si>
  <si>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</si>
  <si>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</si>
  <si>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</si>
  <si>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</si>
  <si>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</si>
  <si>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</si>
  <si>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</si>
  <si>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</si>
  <si>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</si>
  <si>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</si>
  <si>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</si>
  <si>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</si>
  <si>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</si>
  <si>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</si>
  <si>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</si>
  <si>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</si>
  <si>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</si>
  <si>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</si>
  <si>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</si>
  <si>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</si>
  <si>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</si>
  <si>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</si>
  <si>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</si>
  <si>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</si>
  <si>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</si>
  <si>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</si>
  <si>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</si>
  <si>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</si>
  <si>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</si>
  <si>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</si>
  <si>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</si>
  <si>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</si>
  <si>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</si>
  <si>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</si>
  <si>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</si>
  <si>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</si>
  <si>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</si>
  <si>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</si>
  <si>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</si>
  <si>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</si>
  <si>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</si>
  <si>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</si>
  <si>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</si>
  <si>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</si>
  <si>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</si>
  <si>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</si>
  <si>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</si>
  <si>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</si>
  <si>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</si>
  <si>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</si>
  <si>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</si>
  <si>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</si>
  <si>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</si>
  <si>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</si>
  <si>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</si>
  <si>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</si>
  <si>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</si>
  <si>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</si>
  <si>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</si>
  <si>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</si>
  <si>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</si>
  <si>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</si>
  <si>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</si>
  <si>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</si>
  <si>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</si>
  <si>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</si>
  <si>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</si>
  <si>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</si>
  <si>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</si>
  <si>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</si>
  <si>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</si>
  <si>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</si>
  <si>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</si>
  <si>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</si>
  <si>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</si>
  <si>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</si>
  <si>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</si>
  <si>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</si>
  <si>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</si>
  <si>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</si>
  <si>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</si>
  <si>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</si>
  <si>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</si>
  <si>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</si>
  <si>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</si>
  <si>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</si>
  <si>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</si>
  <si>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</si>
  <si>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</si>
  <si>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</si>
  <si>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</si>
  <si>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</si>
  <si>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</si>
  <si>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</si>
  <si>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</si>
  <si>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</si>
  <si>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</si>
  <si>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</si>
  <si>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</si>
  <si>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</si>
  <si>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</si>
  <si>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</si>
  <si>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</si>
  <si>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</si>
  <si>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</si>
  <si>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</si>
  <si>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</si>
  <si>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</si>
  <si>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</si>
  <si>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</si>
  <si>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</si>
  <si>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</si>
  <si>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</si>
  <si>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</si>
  <si>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</si>
  <si>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</si>
  <si>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</si>
  <si>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</si>
  <si>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</si>
  <si>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</si>
  <si>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</si>
  <si>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</si>
  <si>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</si>
  <si>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</si>
  <si>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</si>
  <si>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</si>
  <si>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</si>
  <si>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</si>
  <si>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</si>
  <si>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</si>
  <si>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</si>
  <si>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</si>
  <si>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</si>
  <si>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</si>
  <si>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</si>
  <si>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</si>
  <si>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</si>
  <si>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</si>
  <si>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</si>
  <si>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</si>
  <si>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</si>
  <si>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</si>
  <si>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</si>
  <si>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</si>
  <si>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</si>
  <si>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</si>
  <si>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</si>
  <si>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</si>
  <si>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</si>
  <si>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</si>
  <si>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</si>
  <si>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</si>
  <si>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</si>
  <si>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</si>
  <si>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</si>
  <si>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</si>
  <si>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</si>
  <si>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</si>
  <si>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</si>
  <si>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</si>
  <si>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</si>
  <si>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</si>
  <si>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</si>
  <si>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</si>
  <si>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</si>
  <si>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</si>
  <si>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</si>
  <si>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</si>
  <si>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</si>
  <si>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</si>
  <si>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</si>
  <si>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</si>
  <si>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</si>
  <si>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</si>
  <si>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</si>
  <si>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</si>
  <si>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</si>
  <si>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</si>
  <si>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</si>
  <si>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</si>
  <si>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</si>
  <si>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</si>
  <si>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</si>
  <si>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</si>
  <si>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</si>
  <si>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</si>
  <si>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</si>
  <si>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</si>
  <si>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</si>
  <si>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</si>
  <si>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</si>
  <si>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</si>
  <si>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</si>
  <si>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</si>
  <si>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</si>
  <si>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</si>
  <si>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</si>
  <si>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</si>
  <si>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</si>
  <si>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</si>
  <si>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</si>
  <si>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</si>
  <si>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</si>
  <si>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</si>
  <si>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</si>
  <si>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</si>
  <si>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</si>
  <si>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</si>
  <si>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</si>
  <si>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</si>
  <si>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</si>
  <si>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</si>
  <si>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</si>
  <si>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</si>
  <si>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</si>
  <si>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</si>
  <si>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</si>
  <si>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</si>
  <si>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</si>
  <si>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</si>
  <si>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</si>
  <si>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</si>
  <si>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</si>
  <si>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</si>
  <si>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</si>
  <si>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</si>
  <si>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</si>
  <si>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</si>
  <si>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</si>
  <si>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</si>
  <si>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</si>
  <si>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</si>
  <si>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</si>
  <si>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</si>
  <si>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</si>
  <si>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</si>
  <si>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</si>
  <si>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</si>
  <si>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</si>
  <si>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</si>
  <si>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</si>
  <si>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</si>
  <si>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</si>
  <si>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</si>
  <si>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</si>
  <si>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</si>
  <si>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</si>
  <si>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</si>
  <si>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</si>
  <si>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</si>
  <si>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</si>
  <si>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</si>
  <si>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</si>
  <si>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</si>
  <si>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</si>
  <si>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</si>
  <si>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</si>
  <si>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</si>
  <si>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</si>
  <si>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</si>
  <si>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</si>
  <si>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</si>
  <si>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</si>
  <si>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</si>
  <si>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</si>
  <si>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</si>
  <si>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</si>
  <si>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</si>
  <si>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</si>
  <si>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</si>
  <si>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</si>
  <si>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</si>
  <si>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</si>
  <si>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</si>
  <si>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</si>
  <si>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</si>
  <si>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</si>
  <si>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</si>
  <si>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</si>
  <si>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</si>
  <si>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</si>
  <si>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</si>
  <si>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</si>
  <si>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</si>
  <si>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</si>
  <si>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</si>
  <si>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</si>
  <si>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</si>
  <si>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</si>
  <si>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</si>
  <si>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</si>
  <si>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</si>
  <si>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</si>
  <si>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</si>
  <si>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</si>
  <si>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</si>
  <si>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</si>
  <si>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</si>
  <si>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</si>
  <si>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</si>
  <si>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</si>
  <si>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</si>
  <si>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</si>
  <si>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</si>
  <si>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</si>
  <si>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</si>
  <si>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</si>
  <si>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</si>
  <si>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</si>
  <si>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</si>
  <si>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</si>
  <si>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</si>
  <si>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</si>
  <si>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</si>
  <si>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</si>
  <si>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</si>
  <si>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</si>
  <si>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</si>
  <si>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</si>
  <si>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</si>
  <si>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</si>
  <si>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</si>
  <si>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</si>
  <si>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</si>
  <si>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</si>
  <si>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</si>
  <si>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</si>
  <si>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</si>
  <si>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</si>
  <si>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</si>
  <si>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</si>
  <si>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</si>
  <si>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</si>
  <si>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</si>
  <si>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</si>
  <si>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</si>
  <si>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</si>
  <si>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</si>
  <si>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</si>
  <si>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</si>
  <si>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</si>
  <si>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</si>
  <si>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</si>
  <si>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</si>
  <si>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</si>
  <si>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</si>
  <si>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</si>
  <si>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</si>
  <si>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</si>
  <si>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</si>
  <si>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</si>
  <si>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</si>
  <si>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</si>
  <si>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</si>
  <si>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</si>
  <si>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</si>
  <si>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</si>
  <si>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</si>
  <si>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</si>
  <si>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</si>
  <si>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</si>
  <si>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</si>
  <si>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</si>
  <si>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</si>
  <si>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</si>
  <si>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</si>
  <si>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</si>
  <si>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</si>
  <si>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</si>
  <si>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</si>
  <si>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</si>
  <si>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</si>
  <si>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</si>
  <si>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</si>
  <si>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</si>
  <si>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</si>
  <si>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</si>
  <si>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</si>
  <si>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</si>
  <si>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</si>
  <si>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</si>
  <si>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</si>
  <si>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</si>
  <si>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</si>
  <si>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</si>
  <si>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</si>
  <si>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</si>
  <si>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</si>
  <si>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</si>
  <si>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</si>
  <si>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</si>
  <si>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</si>
  <si>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</si>
  <si>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</si>
  <si>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</si>
  <si>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</si>
  <si>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</si>
  <si>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</si>
  <si>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</si>
  <si>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</si>
  <si>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</si>
  <si>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</si>
  <si>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</si>
  <si>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</si>
  <si>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</si>
  <si>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</si>
  <si>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</si>
  <si>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</si>
  <si>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</si>
  <si>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</si>
  <si>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</si>
  <si>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</si>
  <si>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</si>
  <si>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</si>
  <si>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</si>
  <si>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</si>
  <si>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</si>
  <si>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</si>
  <si>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</si>
  <si>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</si>
  <si>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</si>
  <si>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</si>
  <si>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</si>
  <si>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</si>
  <si>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</si>
  <si>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</si>
  <si>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</si>
  <si>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</si>
  <si>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</si>
  <si>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</si>
  <si>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</si>
  <si>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</si>
  <si>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</si>
  <si>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</si>
  <si>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</si>
  <si>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</si>
  <si>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</si>
  <si>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</si>
  <si>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</si>
  <si>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</si>
  <si>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</si>
  <si>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</si>
  <si>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</si>
  <si>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</si>
  <si>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</si>
  <si>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</si>
  <si>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</si>
  <si>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</si>
  <si>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</si>
  <si>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</si>
  <si>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</si>
  <si>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</si>
  <si>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</si>
  <si>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</si>
  <si>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</si>
  <si>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</si>
  <si>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</si>
  <si>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</si>
  <si>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</si>
  <si>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</si>
  <si>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</si>
  <si>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</si>
  <si>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</si>
  <si>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</si>
  <si>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</si>
  <si>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</si>
  <si>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</si>
  <si>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</si>
  <si>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</si>
  <si>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</si>
  <si>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</si>
  <si>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</si>
  <si>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</si>
  <si>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</si>
  <si>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</si>
  <si>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</si>
  <si>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</si>
  <si>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</si>
  <si>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</si>
  <si>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</si>
  <si>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</si>
  <si>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</si>
  <si>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</si>
  <si>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</si>
  <si>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</si>
  <si>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</si>
  <si>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</si>
  <si>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</si>
  <si>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</si>
  <si>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</si>
  <si>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</si>
  <si>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</si>
  <si>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</si>
  <si>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</si>
  <si>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</si>
  <si>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</si>
  <si>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</si>
  <si>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</si>
  <si>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</si>
  <si>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</si>
  <si>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</si>
  <si>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</si>
  <si>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</si>
  <si>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</si>
  <si>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</si>
  <si>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</si>
  <si>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</si>
  <si>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</si>
  <si>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</si>
  <si>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</si>
  <si>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</si>
  <si>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</si>
  <si>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</si>
  <si>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</si>
  <si>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</si>
  <si>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</si>
  <si>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</si>
  <si>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</si>
  <si>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</si>
  <si>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</si>
  <si>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</si>
  <si>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</si>
  <si>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</si>
  <si>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</si>
  <si>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</si>
  <si>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</si>
  <si>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</si>
  <si>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</si>
  <si>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</si>
  <si>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</si>
  <si>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</si>
  <si>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</si>
  <si>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</si>
  <si>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</si>
  <si>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</si>
  <si>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</si>
  <si>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</si>
  <si>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</si>
  <si>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</si>
  <si>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</si>
  <si>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</si>
  <si>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</si>
  <si>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</si>
  <si>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</si>
  <si>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</si>
  <si>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</si>
  <si>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</si>
  <si>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</si>
  <si>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</si>
  <si>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</si>
  <si>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</si>
  <si>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</si>
  <si>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</si>
  <si>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</si>
  <si>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</si>
  <si>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</si>
  <si>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</si>
  <si>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</si>
  <si>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</si>
  <si>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</si>
  <si>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</si>
  <si>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</si>
  <si>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</si>
  <si>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</si>
  <si>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</si>
  <si>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</si>
  <si>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</si>
  <si>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</si>
  <si>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</si>
  <si>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</si>
  <si>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</si>
  <si>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</si>
  <si>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</si>
  <si>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</si>
  <si>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</si>
  <si>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</si>
  <si>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</si>
  <si>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</si>
  <si>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</si>
  <si>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</si>
  <si>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</si>
  <si>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</si>
  <si>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</si>
  <si>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</si>
  <si>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</si>
  <si>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</si>
  <si>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</si>
  <si>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</si>
  <si>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</si>
  <si>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</si>
  <si>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</si>
  <si>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</si>
  <si>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</si>
  <si>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</si>
  <si>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</si>
  <si>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</si>
  <si>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</si>
  <si>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</si>
  <si>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</si>
  <si>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</si>
  <si>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</si>
  <si>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</si>
  <si>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</si>
  <si>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</si>
  <si>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</si>
  <si>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</si>
  <si>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</si>
  <si>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</si>
  <si>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</si>
  <si>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</si>
  <si>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</si>
  <si>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</si>
  <si>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</si>
  <si>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</si>
  <si>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</si>
  <si>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</si>
  <si>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</si>
  <si>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</si>
  <si>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</si>
  <si>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</si>
  <si>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</si>
  <si>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</si>
  <si>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</si>
  <si>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</si>
  <si>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</si>
  <si>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</si>
  <si>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</si>
  <si>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</si>
  <si>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</si>
  <si>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</si>
  <si>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</si>
  <si>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</si>
  <si>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</si>
  <si>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</si>
  <si>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</si>
  <si>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</si>
  <si>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</si>
  <si>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</si>
  <si>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</si>
  <si>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</si>
  <si>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</si>
  <si>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</si>
  <si>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</si>
  <si>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</si>
  <si>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</si>
  <si>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</si>
  <si>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</si>
  <si>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</si>
  <si>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</si>
  <si>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</si>
  <si>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</si>
  <si>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</si>
  <si>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</si>
  <si>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</si>
  <si>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</si>
  <si>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</si>
  <si>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</si>
  <si>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</si>
  <si>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</si>
  <si>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</si>
  <si>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</si>
  <si>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</si>
  <si>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</si>
  <si>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</si>
  <si>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</si>
  <si>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</si>
  <si>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</si>
  <si>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</si>
  <si>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</si>
  <si>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</si>
  <si>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</si>
  <si>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</si>
  <si>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</si>
  <si>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</si>
  <si>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</si>
  <si>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</si>
  <si>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</si>
  <si>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</si>
  <si>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</si>
  <si>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</si>
  <si>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</si>
  <si>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</si>
  <si>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</si>
  <si>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</si>
  <si>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</si>
  <si>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</si>
  <si>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</si>
  <si>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</si>
  <si>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</si>
  <si>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</si>
  <si>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</si>
  <si>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</si>
  <si>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</si>
  <si>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</si>
  <si>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</si>
  <si>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</si>
  <si>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</si>
  <si>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</si>
  <si>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</si>
  <si>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</si>
  <si>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</si>
  <si>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</si>
  <si>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</si>
  <si>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</si>
  <si>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</si>
  <si>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</si>
  <si>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</si>
  <si>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</si>
  <si>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</si>
  <si>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</si>
  <si>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</si>
  <si>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</si>
  <si>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</si>
  <si>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</si>
  <si>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</si>
  <si>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</si>
  <si>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</si>
  <si>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</si>
  <si>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</si>
  <si>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</si>
  <si>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</si>
  <si>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</si>
  <si>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</si>
  <si>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</si>
  <si>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</si>
  <si>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</si>
  <si>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</si>
  <si>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</si>
  <si>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</si>
  <si>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</si>
  <si>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</si>
  <si>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</si>
  <si>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</si>
  <si>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</si>
  <si>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</si>
  <si>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</si>
  <si>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</si>
  <si>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</si>
  <si>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</si>
  <si>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</si>
  <si>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</si>
  <si>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</si>
  <si>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</si>
  <si>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</si>
  <si>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</si>
  <si>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</si>
  <si>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</si>
  <si>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</si>
  <si>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</si>
  <si>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</si>
  <si>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</si>
  <si>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</si>
  <si>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</si>
  <si>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</si>
  <si>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</si>
  <si>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</si>
  <si>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</si>
  <si>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</si>
  <si>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</si>
  <si>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</si>
  <si>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</si>
  <si>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</si>
  <si>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</si>
  <si>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</si>
  <si>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</si>
  <si>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</si>
  <si>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</si>
  <si>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</si>
  <si>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</si>
  <si>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</si>
  <si>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</si>
  <si>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</si>
  <si>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</si>
  <si>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</si>
  <si>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</si>
  <si>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</si>
  <si>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</si>
  <si>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</si>
  <si>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</si>
  <si>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</si>
  <si>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</si>
  <si>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</si>
  <si>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</si>
  <si>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</si>
  <si>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</si>
  <si>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</si>
  <si>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</si>
  <si>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</si>
  <si>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</si>
  <si>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</si>
  <si>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</si>
  <si>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</si>
  <si>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</si>
  <si>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</si>
  <si>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</si>
  <si>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</si>
  <si>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</si>
  <si>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</si>
  <si>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</si>
  <si>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</si>
  <si>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</si>
  <si>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</si>
  <si>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</si>
  <si>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</si>
  <si>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</si>
  <si>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</si>
  <si>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</si>
  <si>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</si>
  <si>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</si>
  <si>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</si>
  <si>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</si>
  <si>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</si>
  <si>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</si>
  <si>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</si>
  <si>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</si>
  <si>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</si>
  <si>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</si>
  <si>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</si>
  <si>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</si>
  <si>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</si>
  <si>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</si>
  <si>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</si>
  <si>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</si>
  <si>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</si>
  <si>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</si>
  <si>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</si>
  <si>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</si>
  <si>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</si>
  <si>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</si>
  <si>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</si>
  <si>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</si>
  <si>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</si>
  <si>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</si>
  <si>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</si>
  <si>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</si>
  <si>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</si>
  <si>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</si>
  <si>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</si>
  <si>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</si>
  <si>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</si>
  <si>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</si>
  <si>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</si>
  <si>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</si>
  <si>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</si>
  <si>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</si>
  <si>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</si>
  <si>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</si>
  <si>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</si>
  <si>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</si>
  <si>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</si>
  <si>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</si>
  <si>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</si>
  <si>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</si>
  <si>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</si>
  <si>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</si>
  <si>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</si>
  <si>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</si>
  <si>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</si>
  <si>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</si>
  <si>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</si>
  <si>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</si>
  <si>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</si>
  <si>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</si>
  <si>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</si>
  <si>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</si>
  <si>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</si>
  <si>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</si>
  <si>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</si>
  <si>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</si>
  <si>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</si>
  <si>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</si>
  <si>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</si>
  <si>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</si>
  <si>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</si>
  <si>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</si>
  <si>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</si>
  <si>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</si>
  <si>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</si>
  <si>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</si>
  <si>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</si>
  <si>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</si>
  <si>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</si>
  <si>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</si>
  <si>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</si>
  <si>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</si>
  <si>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</si>
  <si>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</si>
  <si>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</si>
  <si>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</si>
  <si>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</si>
  <si>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</si>
  <si>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</si>
  <si>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</si>
  <si>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</si>
  <si>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</si>
  <si>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</si>
  <si>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</si>
  <si>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</si>
  <si>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</si>
  <si>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</si>
  <si>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</si>
  <si>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</si>
  <si>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</si>
  <si>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</si>
  <si>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</si>
  <si>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</si>
  <si>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</si>
  <si>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</si>
  <si>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</si>
  <si>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</si>
  <si>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</si>
  <si>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</si>
  <si>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</si>
  <si>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</si>
  <si>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</si>
  <si>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</si>
  <si>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</si>
  <si>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</si>
  <si>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</si>
  <si>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</si>
  <si>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</si>
  <si>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</si>
  <si>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</si>
  <si>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</si>
  <si>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</si>
  <si>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</si>
  <si>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</si>
  <si>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</si>
  <si>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</si>
  <si>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</si>
  <si>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</si>
  <si>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</si>
  <si>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</si>
  <si>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</si>
  <si>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</si>
  <si>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</si>
  <si>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</si>
  <si>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</si>
  <si>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</si>
  <si>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</si>
  <si>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</si>
  <si>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</si>
  <si>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</si>
  <si>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</si>
  <si>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</si>
  <si>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</si>
  <si>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</si>
  <si>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</si>
  <si>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</si>
  <si>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</si>
  <si>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</si>
  <si>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</si>
  <si>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</si>
  <si>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</si>
  <si>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</si>
  <si>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</si>
  <si>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</si>
  <si>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</si>
  <si>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</si>
  <si>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</si>
  <si>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</si>
  <si>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</si>
  <si>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</si>
  <si>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</si>
  <si>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</si>
  <si>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</si>
  <si>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</si>
  <si>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</si>
  <si>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</si>
  <si>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</si>
  <si>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</si>
  <si>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</si>
  <si>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</si>
  <si>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</si>
  <si>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</si>
  <si>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</si>
  <si>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</si>
  <si>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</si>
  <si>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</si>
  <si>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</si>
  <si>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</si>
  <si>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</si>
  <si>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</si>
  <si>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</si>
  <si>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</si>
  <si>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</si>
  <si>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</si>
  <si>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</si>
  <si>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</si>
  <si>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</si>
  <si>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</si>
  <si>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</si>
  <si>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</si>
  <si>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</si>
  <si>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</si>
  <si>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</si>
  <si>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</si>
  <si>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</si>
  <si>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</si>
  <si>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</si>
  <si>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</si>
  <si>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</si>
  <si>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</si>
  <si>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</si>
  <si>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</si>
  <si>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</si>
  <si>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</si>
  <si>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</si>
  <si>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</si>
  <si>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</si>
  <si>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</si>
  <si>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</si>
  <si>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</si>
  <si>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</si>
  <si>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</si>
  <si>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</si>
  <si>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</si>
  <si>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</si>
  <si>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</si>
  <si>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</si>
  <si>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</si>
  <si>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</si>
  <si>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</si>
  <si>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</si>
  <si>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</si>
  <si>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</si>
  <si>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</si>
  <si>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</si>
  <si>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</si>
  <si>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</si>
  <si>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</si>
  <si>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</si>
  <si>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</si>
  <si>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</si>
  <si>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</si>
  <si>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</si>
  <si>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</si>
  <si>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</si>
  <si>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</si>
  <si>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</si>
  <si>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</si>
  <si>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</si>
  <si>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</si>
  <si>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</si>
  <si>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</si>
  <si>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</si>
  <si>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</si>
  <si>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</si>
  <si>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</si>
  <si>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</si>
  <si>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</si>
  <si>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</si>
  <si>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</si>
  <si>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</si>
  <si>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</si>
  <si>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</si>
  <si>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</si>
  <si>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</si>
  <si>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</si>
  <si>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</si>
  <si>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</si>
  <si>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</si>
  <si>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</si>
  <si>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</si>
  <si>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</si>
  <si>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</si>
  <si>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</si>
  <si>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</si>
  <si>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</si>
  <si>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</si>
  <si>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</si>
  <si>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</si>
  <si>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</si>
  <si>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</si>
  <si>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</si>
  <si>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</si>
  <si>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</si>
  <si>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</si>
  <si>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</si>
  <si>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</si>
  <si>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</si>
  <si>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</si>
  <si>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</si>
  <si>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</si>
  <si>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</si>
  <si>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</si>
  <si>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</si>
  <si>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</si>
  <si>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</si>
  <si>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</si>
  <si>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</si>
  <si>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</si>
  <si>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</si>
  <si>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</si>
  <si>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</si>
  <si>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</si>
  <si>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</si>
  <si>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</si>
  <si>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</si>
  <si>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</si>
  <si>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</si>
  <si>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</si>
  <si>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</si>
  <si>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</si>
  <si>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</si>
  <si>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</si>
  <si>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</si>
  <si>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</si>
  <si>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</si>
  <si>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</si>
  <si>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</si>
  <si>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</si>
  <si>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</si>
  <si>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</si>
  <si>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</si>
  <si>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</si>
  <si>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</si>
  <si>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</si>
  <si>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</si>
  <si>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</si>
  <si>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</si>
  <si>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</si>
  <si>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</si>
  <si>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</si>
  <si>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</si>
  <si>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</si>
  <si>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</si>
  <si>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</si>
  <si>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</si>
  <si>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</si>
  <si>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</si>
  <si>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</si>
  <si>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</si>
  <si>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</si>
  <si>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</si>
  <si>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</si>
  <si>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</si>
  <si>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</si>
  <si>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</si>
  <si>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</si>
  <si>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</si>
  <si>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</si>
  <si>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</si>
  <si>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</si>
  <si>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</si>
  <si>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</si>
  <si>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</si>
  <si>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</si>
  <si>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</si>
  <si>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</si>
  <si>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</si>
  <si>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</si>
  <si>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</si>
  <si>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</si>
  <si>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</si>
  <si>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</si>
  <si>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</si>
  <si>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</si>
  <si>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</si>
  <si>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</si>
  <si>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</si>
  <si>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</si>
  <si>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</si>
  <si>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</si>
  <si>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</si>
  <si>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</si>
  <si>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</si>
  <si>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</si>
  <si>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</si>
  <si>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</si>
  <si>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</si>
  <si>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</si>
  <si>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</si>
  <si>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</si>
  <si>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</si>
  <si>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</si>
  <si>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</si>
  <si>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</si>
  <si>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</si>
  <si>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</si>
  <si>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</si>
  <si>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</si>
  <si>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</si>
  <si>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</si>
  <si>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</si>
  <si>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</si>
  <si>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</si>
  <si>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</si>
  <si>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</si>
  <si>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</si>
  <si>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</si>
  <si>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</si>
  <si>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</si>
  <si>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</si>
  <si>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</si>
  <si>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</si>
  <si>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</si>
  <si>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</si>
  <si>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</si>
  <si>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</si>
  <si>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</si>
  <si>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</si>
  <si>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</si>
  <si>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</si>
  <si>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</si>
  <si>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</si>
  <si>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</si>
  <si>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</si>
  <si>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</si>
  <si>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</si>
  <si>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</si>
  <si>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</si>
  <si>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</si>
  <si>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</si>
  <si>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</si>
  <si>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</si>
  <si>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</si>
  <si>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</si>
  <si>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</si>
  <si>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</si>
  <si>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</si>
  <si>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</si>
  <si>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</si>
  <si>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</si>
  <si>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</si>
  <si>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</si>
  <si>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</si>
  <si>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</si>
  <si>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</si>
  <si>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</si>
  <si>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</si>
  <si>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</si>
  <si>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</si>
  <si>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</si>
  <si>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</si>
  <si>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</si>
  <si>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</si>
  <si>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</si>
  <si>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</si>
  <si>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</si>
  <si>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</si>
  <si>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</si>
  <si>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</si>
  <si>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</si>
  <si>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</si>
  <si>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</si>
  <si>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</si>
  <si>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</si>
  <si>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</si>
  <si>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</si>
  <si>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</si>
  <si>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</si>
  <si>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</si>
  <si>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</si>
  <si>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</si>
  <si>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</si>
  <si>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</si>
  <si>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</si>
  <si>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</si>
  <si>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</si>
  <si>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</si>
  <si>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</si>
  <si>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</si>
  <si>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</si>
  <si>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</si>
  <si>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</si>
  <si>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</si>
  <si>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</si>
  <si>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</si>
  <si>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</si>
  <si>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</si>
  <si>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</si>
  <si>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</si>
  <si>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</si>
  <si>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</si>
  <si>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</si>
  <si>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</si>
  <si>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</si>
  <si>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</si>
  <si>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</si>
  <si>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</si>
  <si>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</si>
  <si>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</si>
  <si>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</si>
  <si>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</si>
  <si>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</si>
  <si>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</si>
  <si>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</si>
  <si>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</si>
  <si>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</si>
  <si>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</si>
  <si>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</si>
  <si>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</si>
  <si>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</si>
  <si>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</si>
  <si>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</si>
  <si>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</si>
  <si>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</si>
  <si>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</si>
  <si>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</si>
  <si>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</si>
  <si>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</si>
  <si>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</si>
  <si>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</si>
  <si>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</si>
  <si>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</si>
  <si>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</si>
  <si>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</si>
  <si>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</si>
  <si>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</si>
  <si>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</si>
  <si>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</si>
  <si>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</si>
  <si>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</si>
  <si>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</si>
  <si>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</si>
  <si>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</si>
  <si>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</si>
  <si>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</si>
  <si>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</si>
  <si>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</si>
  <si>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</si>
  <si>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</si>
  <si>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</si>
  <si>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</si>
  <si>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</si>
  <si>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</si>
  <si>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</si>
  <si>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</si>
  <si>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</si>
  <si>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</si>
  <si>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</si>
  <si>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</si>
  <si>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</si>
  <si>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</si>
  <si>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</si>
  <si>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</si>
  <si>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</si>
  <si>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</si>
  <si>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</si>
  <si>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</si>
  <si>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</si>
  <si>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</si>
  <si>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</si>
  <si>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</si>
  <si>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</si>
  <si>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</si>
  <si>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</si>
  <si>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</si>
  <si>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</si>
  <si>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</si>
  <si>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</si>
  <si>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</si>
  <si>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</si>
  <si>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</si>
  <si>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</si>
  <si>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</si>
  <si>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</si>
  <si>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</si>
  <si>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</si>
  <si>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</si>
  <si>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</si>
  <si>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</si>
  <si>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</si>
  <si>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</si>
  <si>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</si>
  <si>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</si>
  <si>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</si>
  <si>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</si>
  <si>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</si>
  <si>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</si>
  <si>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</si>
  <si>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</si>
  <si>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</si>
  <si>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</si>
  <si>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</si>
  <si>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</si>
  <si>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</si>
  <si>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</si>
  <si>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</si>
  <si>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</si>
  <si>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</si>
  <si>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</si>
  <si>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</si>
  <si>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</si>
  <si>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</si>
  <si>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</si>
  <si>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</si>
  <si>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</si>
  <si>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</si>
  <si>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</si>
  <si>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</si>
  <si>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</si>
  <si>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</si>
  <si>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</si>
  <si>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</si>
  <si>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</si>
  <si>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</si>
  <si>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</si>
  <si>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</si>
  <si>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</si>
  <si>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</si>
  <si>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</si>
  <si>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</si>
  <si>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</si>
  <si>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</si>
  <si>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</si>
  <si>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</si>
  <si>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</si>
  <si>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</si>
  <si>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</si>
  <si>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</si>
  <si>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</si>
  <si>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</si>
  <si>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</si>
  <si>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</si>
  <si>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</si>
  <si>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</si>
  <si>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</si>
  <si>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</si>
  <si>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</si>
  <si>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</si>
  <si>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</si>
  <si>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</si>
  <si>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</si>
  <si>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</si>
  <si>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</si>
  <si>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</si>
  <si>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</si>
  <si>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</si>
  <si>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</si>
  <si>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</si>
  <si>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</si>
  <si>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</si>
  <si>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</si>
  <si>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</si>
  <si>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</si>
  <si>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</si>
  <si>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</si>
  <si>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</si>
  <si>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</si>
  <si>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</si>
  <si>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</si>
  <si>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</si>
  <si>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</si>
  <si>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</si>
  <si>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</si>
  <si>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</si>
  <si>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</si>
  <si>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</si>
  <si>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</si>
  <si>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</si>
  <si>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</si>
  <si>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</si>
  <si>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</si>
  <si>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</si>
  <si>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</si>
  <si>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</si>
  <si>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</si>
  <si>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</si>
  <si>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</si>
  <si>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</si>
  <si>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</si>
  <si>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</si>
  <si>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</si>
  <si>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</si>
  <si>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</si>
  <si>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</si>
  <si>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</si>
  <si>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</si>
  <si>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</si>
  <si>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</si>
  <si>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</si>
  <si>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</si>
  <si>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</si>
  <si>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</si>
  <si>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</si>
  <si>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</si>
  <si>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</si>
  <si>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</si>
  <si>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</si>
  <si>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</si>
  <si>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</si>
  <si>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</si>
  <si>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</si>
  <si>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</si>
  <si>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</si>
  <si>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</si>
  <si>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</si>
  <si>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</si>
  <si>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</si>
  <si>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</si>
  <si>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</si>
  <si>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</si>
  <si>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</si>
  <si>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</si>
  <si>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</si>
  <si>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</si>
  <si>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</si>
  <si>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</si>
  <si>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</si>
  <si>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</si>
  <si>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</si>
  <si>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</si>
  <si>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</si>
  <si>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</si>
  <si>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</si>
  <si>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</si>
  <si>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</si>
  <si>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</si>
  <si>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</si>
  <si>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</si>
  <si>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</si>
  <si>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</si>
  <si>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</si>
  <si>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</si>
  <si>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</si>
  <si>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</si>
  <si>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</si>
  <si>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</si>
  <si>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</si>
  <si>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</si>
  <si>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</si>
  <si>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</si>
  <si>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</si>
  <si>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</si>
  <si>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</si>
  <si>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</si>
  <si>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</si>
  <si>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</si>
  <si>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</si>
  <si>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</si>
  <si>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</si>
  <si>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</si>
  <si>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</si>
  <si>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</si>
  <si>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</si>
  <si>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</si>
  <si>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</si>
  <si>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</si>
  <si>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</si>
  <si>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</si>
  <si>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</si>
  <si>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</si>
  <si>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</si>
  <si>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</si>
  <si>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</si>
  <si>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</si>
  <si>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</si>
  <si>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</si>
  <si>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</si>
  <si>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</si>
  <si>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</si>
  <si>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</si>
  <si>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</si>
  <si>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</si>
  <si>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</si>
  <si>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</si>
  <si>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</si>
  <si>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</si>
  <si>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</si>
  <si>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</si>
  <si>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</si>
  <si>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</si>
  <si>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</si>
  <si>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</si>
  <si>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</si>
  <si>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</si>
  <si>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</si>
  <si>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</si>
  <si>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</si>
  <si>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</si>
  <si>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</si>
  <si>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</si>
  <si>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</si>
  <si>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</si>
  <si>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</si>
  <si>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</si>
  <si>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</si>
  <si>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</si>
  <si>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</si>
  <si>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</si>
  <si>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</si>
  <si>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</si>
  <si>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</si>
  <si>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</si>
  <si>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</si>
  <si>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</si>
  <si>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</si>
  <si>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</si>
  <si>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</si>
  <si>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</si>
  <si>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</si>
  <si>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</si>
  <si>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</si>
  <si>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</si>
  <si>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</si>
  <si>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</si>
  <si>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</si>
  <si>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</si>
  <si>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</si>
  <si>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</si>
  <si>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</si>
  <si>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</si>
  <si>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</si>
  <si>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</si>
  <si>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</si>
  <si>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</si>
  <si>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</si>
  <si>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</si>
  <si>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</si>
  <si>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</si>
  <si>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</si>
  <si>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</si>
  <si>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</si>
  <si>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</si>
  <si>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</si>
  <si>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</si>
  <si>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</si>
  <si>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</si>
  <si>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</si>
  <si>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</si>
  <si>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</si>
  <si>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</si>
  <si>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</si>
  <si>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</si>
  <si>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</si>
  <si>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</si>
  <si>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</si>
  <si>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</si>
  <si>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</si>
  <si>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</si>
  <si>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</si>
  <si>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</si>
  <si>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</si>
  <si>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</si>
  <si>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</si>
  <si>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</si>
  <si>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</si>
  <si>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</si>
  <si>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</si>
  <si>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</si>
  <si>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</si>
  <si>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</si>
  <si>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</si>
  <si>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</si>
  <si>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</si>
  <si>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</si>
  <si>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</si>
  <si>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</si>
  <si>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</si>
  <si>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</si>
  <si>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</si>
  <si>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</si>
  <si>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</si>
  <si>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</si>
  <si>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</si>
  <si>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</si>
  <si>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</si>
  <si>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</si>
  <si>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</si>
  <si>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</si>
  <si>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</si>
  <si>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</si>
  <si>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</si>
  <si>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</si>
  <si>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</si>
  <si>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</si>
  <si>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</si>
  <si>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</si>
  <si>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</si>
  <si>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</si>
  <si>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</si>
  <si>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</si>
  <si>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</si>
  <si>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</si>
  <si>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</si>
  <si>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</si>
  <si>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</si>
  <si>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</si>
  <si>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</si>
  <si>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</si>
  <si>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</si>
  <si>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</si>
  <si>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</si>
  <si>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</si>
  <si>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</si>
  <si>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</si>
  <si>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</si>
  <si>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</si>
  <si>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</si>
  <si>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</si>
  <si>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</si>
  <si>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</si>
  <si>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</si>
  <si>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</si>
  <si>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</si>
  <si>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</si>
  <si>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</si>
  <si>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</si>
  <si>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</si>
  <si>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</si>
  <si>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</si>
  <si>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</si>
  <si>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</si>
  <si>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</si>
  <si>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</si>
  <si>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</si>
  <si>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</si>
  <si>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</si>
  <si>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</si>
  <si>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</si>
  <si>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</si>
  <si>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</si>
  <si>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</si>
  <si>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</si>
  <si>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</si>
  <si>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</si>
  <si>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</si>
  <si>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</si>
  <si>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</si>
  <si>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</si>
  <si>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</si>
  <si>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</si>
  <si>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</si>
  <si>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</si>
  <si>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</si>
  <si>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</si>
  <si>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</si>
  <si>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</si>
  <si>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</si>
  <si>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</si>
  <si>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</si>
  <si>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</si>
  <si>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</si>
  <si>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</si>
  <si>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</si>
  <si>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</si>
  <si>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</si>
  <si>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</si>
  <si>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</si>
  <si>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</si>
  <si>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</si>
  <si>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</si>
  <si>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</si>
  <si>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</si>
  <si>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</si>
  <si>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</si>
  <si>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</si>
  <si>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</si>
  <si>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</si>
  <si>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</si>
  <si>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</si>
  <si>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</si>
  <si>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</si>
  <si>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</si>
  <si>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</si>
  <si>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</si>
  <si>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</si>
  <si>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</si>
  <si>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</si>
  <si>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</si>
  <si>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</si>
  <si>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</si>
  <si>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</si>
  <si>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</si>
  <si>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</si>
  <si>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</si>
  <si>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</si>
  <si>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</si>
  <si>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</si>
  <si>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</si>
  <si>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</si>
  <si>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</si>
  <si>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</si>
  <si>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</si>
  <si>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</si>
  <si>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</si>
  <si>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</si>
  <si>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</si>
  <si>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</si>
  <si>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</si>
  <si>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</si>
  <si>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</si>
  <si>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</si>
  <si>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</si>
  <si>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</si>
  <si>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</si>
  <si>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</si>
  <si>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</si>
  <si>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</si>
  <si>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</si>
  <si>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</si>
  <si>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</si>
  <si>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</si>
  <si>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</si>
  <si>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</si>
  <si>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</si>
  <si>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</si>
  <si>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</si>
  <si>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</si>
  <si>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</si>
  <si>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</si>
  <si>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</si>
  <si>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</si>
  <si>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</si>
  <si>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</si>
  <si>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</si>
  <si>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</si>
  <si>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</si>
  <si>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</si>
  <si>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</si>
  <si>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</si>
  <si>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</si>
  <si>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</si>
  <si>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</si>
  <si>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</si>
  <si>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</si>
  <si>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</si>
  <si>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</si>
  <si>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</si>
  <si>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</si>
  <si>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</si>
  <si>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</si>
  <si>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</si>
  <si>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</si>
  <si>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</si>
  <si>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</si>
  <si>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</si>
  <si>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</si>
  <si>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</si>
  <si>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</si>
  <si>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</si>
  <si>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</si>
  <si>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</si>
  <si>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</si>
  <si>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</si>
  <si>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</si>
  <si>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</si>
  <si>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</si>
  <si>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</si>
  <si>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</si>
  <si>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</si>
  <si>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</si>
  <si>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</si>
  <si>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</si>
  <si>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</si>
  <si>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</si>
  <si>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</si>
  <si>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</si>
  <si>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</si>
  <si>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</si>
  <si>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</si>
  <si>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</si>
  <si>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</si>
  <si>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</si>
  <si>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</si>
  <si>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</si>
  <si>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</si>
  <si>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</si>
  <si>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</si>
  <si>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</si>
  <si>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</si>
  <si>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</si>
  <si>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</si>
  <si>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</si>
  <si>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</si>
  <si>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</si>
  <si>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</si>
  <si>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</si>
  <si>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</si>
  <si>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</si>
  <si>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</si>
  <si>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</si>
  <si>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</si>
  <si>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</si>
  <si>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</si>
  <si>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</si>
  <si>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</si>
  <si>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</si>
  <si>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</si>
  <si>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</si>
  <si>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</si>
  <si>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</si>
  <si>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</si>
  <si>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</si>
  <si>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</si>
  <si>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</si>
  <si>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</si>
  <si>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</si>
  <si>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</si>
  <si>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</si>
  <si>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</si>
  <si>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</si>
  <si>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</si>
  <si>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</si>
  <si>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</si>
  <si>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</si>
  <si>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</si>
  <si>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</si>
  <si>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</si>
  <si>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</si>
  <si>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</si>
  <si>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</si>
  <si>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</si>
  <si>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</si>
  <si>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</si>
  <si>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</si>
  <si>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</si>
  <si>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</si>
  <si>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</si>
  <si>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</si>
  <si>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</si>
  <si>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</si>
  <si>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</si>
  <si>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</si>
  <si>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</si>
  <si>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</si>
  <si>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</si>
  <si>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</si>
  <si>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</si>
  <si>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</si>
  <si>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</si>
  <si>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</si>
  <si>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</si>
  <si>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</si>
  <si>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</si>
  <si>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</si>
  <si>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</si>
  <si>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</si>
  <si>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</si>
  <si>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</si>
  <si>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</si>
  <si>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</si>
  <si>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</si>
  <si>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</si>
  <si>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</si>
  <si>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</si>
  <si>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</si>
  <si>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</si>
  <si>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</si>
  <si>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</si>
  <si>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</si>
  <si>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</si>
  <si>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</si>
  <si>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</si>
  <si>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</si>
  <si>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</si>
  <si>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</si>
  <si>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</si>
  <si>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</si>
  <si>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</si>
  <si>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</si>
  <si>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</si>
  <si>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</si>
  <si>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</si>
  <si>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</si>
  <si>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</si>
  <si>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</si>
  <si>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</si>
  <si>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</si>
  <si>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</si>
  <si>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</si>
  <si>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</si>
  <si>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</si>
  <si>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</si>
  <si>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</si>
  <si>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</si>
  <si>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</si>
  <si>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</si>
  <si>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</si>
  <si>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</si>
  <si>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</si>
  <si>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</si>
  <si>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</si>
  <si>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</si>
  <si>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</si>
  <si>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</si>
  <si>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</si>
  <si>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</si>
  <si>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</si>
  <si>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</si>
  <si>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</si>
  <si>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</si>
  <si>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</si>
  <si>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</si>
  <si>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</si>
  <si>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</si>
  <si>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</si>
  <si>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</si>
  <si>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</si>
  <si>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</si>
  <si>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</si>
  <si>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</si>
  <si>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</si>
  <si>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</si>
  <si>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</si>
  <si>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</si>
  <si>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</si>
  <si>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</si>
  <si>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</si>
  <si>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</si>
  <si>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</si>
  <si>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</si>
  <si>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</si>
  <si>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</si>
  <si>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</si>
  <si>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</si>
  <si>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</si>
  <si>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</si>
  <si>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</si>
  <si>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</si>
  <si>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</si>
  <si>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</si>
  <si>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</si>
  <si>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</si>
  <si>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</si>
  <si>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</si>
  <si>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</si>
  <si>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</si>
  <si>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</si>
  <si>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</si>
  <si>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</si>
  <si>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</si>
  <si>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</si>
  <si>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</si>
  <si>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</si>
  <si>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</si>
  <si>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</si>
  <si>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</si>
  <si>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</si>
  <si>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</si>
  <si>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</si>
  <si>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</si>
  <si>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</si>
  <si>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</si>
  <si>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</si>
  <si>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</si>
  <si>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</si>
  <si>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</si>
  <si>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</si>
  <si>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</si>
  <si>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</si>
  <si>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</si>
  <si>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</si>
  <si>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</si>
  <si>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</si>
  <si>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</si>
  <si>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</si>
  <si>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</si>
  <si>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</si>
  <si>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</si>
  <si>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</si>
  <si>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</si>
  <si>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</si>
  <si>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</si>
  <si>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</si>
  <si>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</si>
  <si>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</si>
  <si>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</si>
  <si>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</si>
  <si>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</si>
  <si>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</si>
  <si>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</si>
  <si>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</si>
  <si>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</si>
  <si>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</si>
  <si>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</si>
  <si>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</si>
  <si>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</si>
  <si>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</si>
  <si>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</si>
  <si>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</si>
  <si>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</si>
  <si>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</si>
  <si>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</si>
  <si>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</si>
  <si>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</si>
  <si>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</si>
  <si>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</si>
  <si>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</si>
  <si>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</si>
  <si>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</si>
  <si>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</si>
  <si>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</si>
  <si>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</si>
  <si>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</si>
  <si>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</si>
  <si>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</si>
  <si>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</si>
  <si>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</si>
  <si>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</si>
  <si>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</si>
  <si>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</si>
  <si>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</si>
  <si>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</si>
  <si>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</si>
  <si>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</si>
  <si>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</si>
  <si>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</si>
  <si>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</si>
  <si>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</si>
  <si>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</si>
  <si>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</si>
  <si>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</si>
  <si>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</si>
  <si>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</si>
  <si>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</si>
  <si>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</si>
  <si>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</si>
  <si>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</si>
  <si>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</si>
  <si>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</si>
  <si>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</si>
  <si>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</si>
  <si>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</si>
  <si>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</si>
  <si>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</si>
  <si>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</si>
  <si>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</si>
  <si>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</si>
  <si>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</si>
  <si>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</si>
  <si>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</si>
  <si>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</si>
  <si>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</si>
  <si>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</si>
  <si>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</si>
  <si>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</si>
  <si>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</si>
  <si>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</si>
  <si>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</si>
  <si>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</si>
  <si>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</si>
  <si>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</si>
  <si>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</si>
  <si>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</si>
  <si>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</si>
  <si>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</si>
  <si>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</si>
  <si>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</si>
  <si>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</si>
  <si>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</si>
  <si>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</si>
  <si>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</si>
  <si>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</si>
  <si>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</si>
  <si>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</si>
  <si>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</si>
  <si>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</si>
  <si>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</si>
  <si>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</si>
  <si>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</si>
  <si>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</si>
  <si>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</si>
  <si>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</si>
  <si>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</si>
  <si>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</si>
  <si>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</si>
  <si>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</si>
  <si>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</si>
  <si>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</si>
  <si>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</si>
  <si>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</si>
  <si>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</si>
  <si>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</si>
  <si>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</si>
  <si>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</si>
  <si>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</si>
  <si>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</si>
  <si>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</si>
  <si>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</si>
  <si>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</si>
  <si>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</si>
  <si>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</si>
  <si>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</si>
  <si>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</si>
  <si>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</si>
  <si>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</si>
  <si>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</si>
  <si>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</si>
  <si>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</si>
  <si>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</si>
  <si>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</si>
  <si>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</si>
  <si>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</si>
  <si>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</si>
  <si>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</si>
  <si>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</si>
  <si>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</si>
  <si>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</si>
  <si>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</si>
  <si>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</si>
  <si>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</si>
  <si>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</si>
  <si>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</si>
  <si>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</si>
  <si>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</si>
  <si>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</si>
  <si>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</si>
  <si>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</si>
  <si>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</si>
  <si>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</si>
  <si>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</si>
  <si>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</si>
  <si>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</si>
  <si>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</si>
  <si>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</si>
  <si>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</si>
  <si>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</si>
  <si>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</si>
  <si>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</si>
  <si>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</si>
  <si>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</si>
  <si>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</si>
  <si>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</si>
  <si>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</si>
  <si>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</si>
  <si>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</si>
  <si>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</si>
  <si>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</si>
  <si>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</si>
  <si>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</si>
  <si>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</si>
  <si>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</si>
  <si>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</si>
  <si>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</si>
  <si>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</si>
  <si>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</si>
  <si>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</si>
  <si>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</si>
  <si>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</si>
  <si>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</si>
  <si>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</si>
  <si>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</si>
  <si>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</si>
  <si>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</si>
  <si>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</si>
  <si>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</si>
  <si>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</si>
  <si>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</si>
  <si>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</si>
  <si>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</si>
  <si>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</si>
  <si>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</si>
  <si>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</si>
  <si>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</si>
  <si>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</si>
  <si>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</si>
  <si>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</si>
  <si>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</si>
  <si>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</si>
  <si>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</si>
  <si>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</si>
  <si>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</si>
  <si>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</si>
  <si>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</si>
  <si>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</si>
  <si>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</si>
  <si>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</si>
  <si>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</si>
  <si>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</si>
  <si>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</si>
  <si>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</si>
  <si>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</si>
  <si>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</si>
  <si>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</si>
  <si>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</si>
  <si>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</si>
  <si>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</si>
  <si>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</si>
  <si>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</si>
  <si>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</si>
  <si>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</si>
  <si>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</si>
  <si>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</si>
  <si>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</si>
  <si>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</si>
  <si>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</si>
  <si>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</si>
  <si>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</si>
  <si>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</si>
  <si>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</si>
  <si>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</si>
  <si>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</si>
  <si>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</si>
  <si>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</si>
  <si>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</si>
  <si>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</si>
  <si>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</si>
  <si>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</si>
  <si>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</si>
  <si>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</si>
  <si>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</si>
  <si>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</si>
  <si>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</si>
  <si>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</si>
  <si>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</si>
  <si>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</si>
  <si>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</si>
  <si>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</si>
  <si>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</si>
  <si>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</si>
  <si>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</si>
  <si>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</si>
  <si>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</si>
  <si>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</si>
  <si>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</si>
  <si>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</si>
  <si>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</si>
  <si>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</si>
  <si>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</si>
  <si>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</si>
  <si>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</si>
  <si>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</si>
  <si>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</si>
  <si>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</si>
  <si>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</si>
  <si>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</si>
  <si>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</si>
  <si>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</si>
  <si>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</si>
  <si>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</si>
  <si>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</si>
  <si>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</si>
  <si>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</si>
  <si>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</si>
  <si>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</si>
  <si>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</si>
  <si>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</si>
  <si>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</si>
  <si>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</si>
  <si>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</si>
  <si>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</si>
  <si>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</si>
  <si>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</si>
  <si>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</si>
  <si>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</si>
  <si>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</si>
  <si>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</si>
  <si>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</si>
  <si>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</si>
  <si>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</si>
  <si>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</si>
  <si>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</si>
  <si>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</si>
  <si>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</si>
  <si>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</si>
  <si>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</si>
  <si>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</si>
  <si>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</si>
  <si>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</si>
  <si>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</si>
  <si>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</si>
  <si>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</si>
  <si>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</si>
  <si>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</si>
  <si>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</si>
  <si>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</si>
  <si>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</si>
  <si>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</si>
  <si>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</si>
  <si>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</si>
  <si>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</si>
  <si>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</si>
  <si>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</si>
  <si>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</si>
  <si>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</si>
  <si>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</si>
  <si>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</si>
  <si>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</si>
  <si>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</si>
  <si>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</si>
  <si>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</si>
  <si>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</si>
  <si>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</si>
  <si>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</si>
  <si>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</si>
  <si>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</si>
  <si>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</si>
  <si>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</si>
  <si>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</si>
  <si>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</si>
  <si>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</si>
  <si>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</si>
  <si>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</si>
  <si>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</si>
  <si>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</si>
  <si>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</si>
  <si>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</si>
  <si>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</si>
  <si>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</si>
  <si>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</si>
  <si>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</si>
  <si>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</si>
  <si>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</si>
  <si>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</si>
  <si>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</si>
  <si>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</si>
  <si>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</si>
  <si>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</si>
  <si>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</si>
  <si>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</si>
  <si>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</si>
  <si>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</si>
  <si>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</si>
  <si>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</si>
  <si>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</si>
  <si>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</si>
  <si>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</si>
  <si>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</si>
  <si>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</si>
  <si>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</si>
  <si>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</si>
  <si>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</si>
  <si>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</si>
  <si>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</si>
  <si>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</si>
  <si>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</si>
  <si>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</si>
  <si>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</si>
  <si>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</si>
  <si>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</si>
  <si>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</si>
  <si>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</si>
  <si>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</si>
  <si>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</si>
  <si>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</si>
  <si>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</si>
  <si>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</si>
  <si>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</si>
  <si>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</si>
  <si>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</si>
  <si>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</si>
  <si>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</si>
  <si>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</si>
  <si>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</si>
  <si>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</si>
  <si>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</si>
  <si>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</si>
  <si>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</si>
  <si>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</si>
  <si>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</si>
  <si>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</si>
  <si>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</si>
  <si>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</si>
  <si>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</si>
  <si>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</si>
  <si>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</si>
  <si>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</si>
  <si>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</si>
  <si>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</si>
  <si>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</si>
  <si>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</si>
  <si>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</si>
  <si>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</si>
  <si>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</si>
  <si>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</si>
  <si>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</si>
  <si>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</si>
  <si>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</si>
  <si>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</si>
  <si>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</si>
  <si>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</si>
  <si>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</si>
  <si>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</si>
  <si>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</si>
  <si>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</si>
  <si>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</si>
  <si>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</si>
  <si>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</si>
  <si>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</si>
  <si>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</si>
  <si>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</si>
  <si>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</si>
  <si>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</si>
  <si>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</si>
  <si>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</si>
  <si>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</si>
  <si>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</si>
  <si>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</si>
  <si>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</si>
  <si>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</si>
  <si>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</si>
  <si>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</si>
  <si>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</si>
  <si>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</si>
  <si>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</si>
  <si>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</si>
  <si>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</si>
  <si>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</si>
  <si>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</si>
  <si>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</si>
  <si>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</si>
  <si>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</si>
  <si>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</si>
  <si>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</si>
  <si>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</si>
  <si>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</si>
  <si>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</si>
  <si>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</si>
  <si>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</si>
  <si>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</si>
  <si>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</si>
  <si>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</si>
  <si>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</si>
  <si>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</si>
  <si>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</si>
  <si>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</si>
  <si>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</si>
  <si>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</si>
  <si>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</si>
  <si>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</si>
  <si>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</si>
  <si>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</si>
  <si>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</si>
  <si>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</si>
  <si>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</si>
  <si>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</si>
  <si>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</si>
  <si>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</si>
  <si>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</si>
  <si>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</si>
  <si>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</si>
  <si>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</si>
  <si>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</si>
  <si>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</si>
  <si>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</si>
  <si>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</si>
  <si>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</si>
  <si>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</si>
  <si>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</si>
  <si>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</si>
  <si>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</si>
  <si>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</si>
  <si>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</si>
  <si>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</si>
  <si>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</si>
  <si>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</si>
  <si>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</si>
  <si>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</si>
  <si>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</si>
  <si>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</si>
  <si>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</si>
  <si>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</si>
  <si>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</si>
  <si>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</si>
  <si>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</si>
  <si>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</si>
  <si>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</si>
  <si>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</si>
  <si>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</si>
  <si>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</si>
  <si>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</si>
  <si>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</si>
  <si>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</si>
  <si>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</si>
  <si>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</si>
  <si>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</si>
  <si>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</si>
  <si>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</si>
  <si>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</si>
  <si>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</si>
  <si>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</si>
  <si>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</si>
  <si>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</si>
  <si>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</si>
  <si>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</si>
  <si>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</si>
  <si>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</si>
  <si>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</si>
  <si>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</si>
  <si>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</si>
  <si>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</si>
  <si>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</si>
  <si>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</si>
  <si>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</si>
  <si>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</si>
  <si>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</si>
  <si>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</si>
  <si>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</si>
  <si>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</si>
  <si>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</si>
  <si>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</si>
  <si>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</si>
  <si>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</si>
  <si>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</si>
  <si>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</si>
  <si>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</si>
  <si>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</si>
  <si>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</si>
  <si>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</si>
  <si>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</si>
  <si>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</si>
  <si>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</si>
  <si>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</si>
  <si>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</si>
  <si>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</si>
  <si>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</si>
  <si>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</si>
  <si>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</si>
  <si>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</si>
  <si>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</si>
  <si>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</si>
  <si>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</si>
  <si>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</si>
  <si>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</si>
  <si>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</si>
  <si>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</si>
  <si>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</si>
  <si>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</si>
  <si>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</si>
  <si>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</si>
  <si>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</si>
  <si>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</si>
  <si>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</si>
  <si>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</si>
  <si>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</si>
  <si>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</si>
  <si>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</si>
  <si>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</si>
  <si>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</si>
  <si>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</si>
  <si>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</si>
  <si>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</si>
  <si>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</si>
  <si>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</si>
  <si>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</si>
  <si>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</si>
  <si>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</si>
  <si>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</si>
  <si>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</si>
  <si>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</si>
  <si>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</si>
  <si>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</si>
  <si>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</si>
  <si>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</si>
  <si>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</si>
  <si>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</si>
  <si>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</si>
  <si>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</si>
  <si>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</si>
  <si>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</si>
  <si>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</si>
  <si>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</si>
  <si>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</si>
  <si>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</si>
  <si>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</si>
  <si>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</si>
  <si>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</si>
  <si>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</si>
  <si>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</si>
  <si>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</si>
  <si>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</si>
  <si>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</si>
  <si>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</si>
  <si>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</si>
  <si>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</si>
  <si>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</si>
  <si>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</si>
  <si>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</si>
  <si>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</si>
  <si>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</si>
  <si>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</si>
  <si>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</si>
  <si>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</si>
  <si>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</si>
  <si>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</si>
  <si>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</si>
  <si>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</si>
  <si>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</si>
  <si>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</si>
  <si>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</si>
  <si>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</si>
  <si>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</si>
  <si>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</si>
  <si>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</si>
  <si>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</si>
  <si>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</si>
  <si>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</si>
  <si>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</si>
  <si>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</si>
  <si>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</si>
  <si>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</si>
  <si>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</si>
  <si>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</si>
  <si>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</si>
  <si>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</si>
  <si>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</si>
  <si>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</si>
  <si>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</si>
  <si>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</si>
  <si>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</si>
  <si>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</si>
  <si>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</si>
  <si>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</si>
  <si>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</si>
  <si>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</si>
  <si>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</si>
  <si>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</si>
  <si>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</si>
  <si>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</si>
  <si>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</si>
  <si>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</si>
  <si>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</si>
  <si>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</si>
  <si>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</si>
  <si>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</si>
  <si>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</si>
  <si>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</si>
  <si>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</si>
  <si>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</si>
  <si>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</si>
  <si>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</si>
  <si>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</si>
  <si>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</si>
  <si>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</si>
  <si>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</si>
  <si>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</si>
  <si>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</si>
  <si>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</si>
  <si>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</si>
  <si>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</si>
  <si>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</si>
  <si>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</si>
  <si>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</si>
  <si>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</si>
  <si>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</si>
  <si>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</si>
  <si>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</si>
  <si>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</si>
  <si>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</si>
  <si>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</si>
  <si>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</si>
  <si>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</si>
  <si>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</si>
  <si>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</si>
  <si>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</si>
  <si>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</si>
  <si>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</si>
  <si>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</si>
  <si>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</si>
  <si>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</si>
  <si>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</si>
  <si>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</si>
  <si>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</si>
  <si>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</si>
  <si>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</si>
  <si>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</si>
  <si>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</si>
  <si>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</si>
  <si>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</si>
  <si>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</si>
  <si>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</si>
  <si>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</si>
  <si>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</si>
  <si>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</si>
  <si>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</si>
  <si>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</si>
  <si>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</si>
  <si>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</si>
  <si>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</si>
  <si>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</si>
  <si>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</si>
  <si>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</si>
  <si>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</si>
  <si>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</si>
  <si>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</si>
  <si>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</si>
  <si>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</si>
  <si>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</si>
  <si>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</si>
  <si>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</si>
  <si>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</si>
  <si>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</si>
  <si>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</si>
  <si>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</si>
  <si>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</si>
  <si>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</si>
  <si>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</si>
  <si>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</si>
  <si>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</si>
  <si>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</si>
  <si>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</si>
  <si>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</si>
  <si>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</si>
  <si>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</si>
  <si>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</si>
  <si>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</si>
  <si>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</si>
  <si>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</si>
  <si>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</si>
  <si>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</si>
  <si>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</si>
  <si>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</si>
  <si>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</si>
  <si>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</si>
  <si>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</si>
  <si>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</si>
  <si>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</si>
  <si>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</si>
  <si>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</si>
  <si>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</si>
  <si>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</si>
  <si>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</si>
  <si>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</si>
  <si>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</si>
  <si>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</si>
  <si>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</si>
  <si>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</si>
  <si>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</si>
  <si>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</si>
  <si>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</si>
  <si>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</si>
  <si>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</si>
  <si>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</si>
  <si>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</si>
  <si>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</si>
  <si>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</si>
  <si>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</si>
  <si>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</si>
  <si>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</si>
  <si>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</si>
  <si>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</si>
  <si>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</si>
  <si>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</si>
  <si>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</si>
  <si>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</si>
  <si>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</si>
  <si>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</si>
  <si>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</si>
  <si>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</si>
  <si>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</si>
  <si>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</si>
  <si>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</si>
  <si>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</si>
  <si>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</si>
  <si>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</si>
  <si>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</si>
  <si>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</si>
  <si>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</si>
  <si>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</si>
  <si>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</si>
  <si>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</si>
  <si>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</si>
  <si>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</si>
  <si>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</si>
  <si>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</si>
  <si>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</si>
  <si>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</si>
  <si>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</si>
  <si>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</si>
  <si>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</si>
  <si>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</si>
  <si>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</si>
  <si>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</si>
  <si>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</si>
  <si>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</si>
  <si>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</si>
  <si>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</si>
  <si>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</si>
  <si>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</si>
  <si>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</si>
  <si>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</si>
  <si>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</si>
  <si>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</si>
  <si>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</si>
  <si>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</si>
  <si>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</si>
  <si>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</si>
  <si>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</si>
  <si>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</si>
  <si>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</si>
  <si>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</si>
  <si>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</si>
  <si>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</si>
  <si>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</si>
  <si>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</si>
  <si>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</si>
  <si>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</si>
  <si>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</si>
  <si>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</si>
  <si>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</si>
  <si>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</si>
  <si>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</si>
  <si>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</si>
  <si>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</si>
  <si>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</si>
  <si>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</si>
  <si>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</si>
  <si>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</si>
  <si>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</si>
  <si>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</si>
  <si>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</si>
  <si>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</si>
  <si>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</si>
  <si>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</si>
  <si>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</si>
  <si>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</si>
  <si>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</si>
  <si>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</si>
  <si>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</si>
  <si>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</si>
  <si>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</si>
  <si>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</si>
  <si>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</si>
  <si>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</si>
  <si>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</si>
  <si>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</si>
  <si>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</si>
  <si>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</si>
  <si>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</si>
  <si>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</si>
  <si>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</si>
  <si>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</si>
  <si>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</si>
  <si>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</si>
  <si>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</si>
  <si>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</si>
  <si>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</si>
  <si>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</si>
  <si>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</si>
  <si>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</si>
  <si>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</si>
  <si>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</si>
  <si>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</si>
  <si>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</si>
  <si>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</si>
  <si>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</si>
  <si>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</si>
  <si>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</si>
  <si>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</si>
  <si>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</si>
  <si>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</si>
  <si>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</si>
  <si>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</si>
  <si>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</si>
  <si>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</si>
  <si>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</si>
  <si>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</si>
  <si>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</si>
  <si>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</si>
  <si>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</si>
  <si>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</si>
  <si>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</si>
  <si>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</si>
  <si>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</si>
  <si>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</si>
  <si>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</si>
  <si>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</si>
  <si>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</si>
  <si>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</si>
  <si>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</si>
  <si>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</si>
  <si>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</si>
  <si>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</si>
  <si>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</si>
  <si>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</si>
  <si>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</si>
  <si>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</si>
  <si>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</si>
  <si>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</si>
  <si>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</si>
  <si>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</si>
  <si>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</si>
  <si>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</si>
  <si>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</si>
  <si>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</si>
  <si>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</si>
  <si>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</si>
  <si>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</si>
  <si>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</si>
  <si>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</si>
  <si>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</si>
  <si>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</si>
  <si>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</si>
  <si>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</si>
  <si>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</si>
  <si>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</si>
  <si>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</si>
  <si>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</si>
  <si>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</si>
  <si>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</si>
  <si>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</si>
  <si>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</si>
  <si>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</si>
  <si>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</si>
  <si>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</si>
  <si>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</si>
  <si>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</si>
  <si>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</si>
  <si>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</si>
  <si>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</si>
  <si>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</si>
  <si>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</si>
  <si>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</si>
  <si>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</si>
  <si>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</si>
  <si>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</si>
  <si>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</si>
  <si>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</si>
  <si>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</si>
  <si>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</si>
  <si>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</si>
  <si>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</si>
  <si>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</si>
  <si>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</si>
  <si>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</si>
  <si>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</si>
  <si>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</si>
  <si>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</si>
  <si>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</si>
  <si>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</si>
  <si>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</si>
  <si>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</si>
  <si>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</si>
  <si>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</si>
  <si>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</si>
  <si>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</si>
  <si>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</si>
  <si>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</si>
  <si>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</si>
  <si>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</si>
  <si>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</si>
  <si>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</si>
  <si>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</si>
  <si>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</si>
  <si>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</si>
  <si>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</si>
  <si>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</si>
  <si>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</si>
  <si>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</si>
  <si>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</si>
  <si>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</si>
  <si>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</si>
  <si>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</si>
  <si>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</si>
  <si>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</si>
  <si>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</si>
  <si>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</si>
  <si>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</si>
  <si>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</si>
  <si>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</si>
  <si>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</si>
  <si>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</si>
  <si>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</si>
  <si>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</si>
  <si>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</si>
  <si>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</si>
  <si>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</si>
  <si>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</si>
  <si>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</si>
  <si>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</si>
  <si>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</si>
  <si>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</si>
  <si>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</si>
  <si>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</si>
  <si>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</si>
  <si>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</si>
  <si>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</si>
  <si>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</si>
  <si>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</si>
  <si>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</si>
  <si>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</si>
  <si>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</si>
  <si>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</si>
  <si>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</si>
  <si>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</si>
  <si>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</si>
  <si>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</si>
  <si>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</si>
  <si>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</si>
  <si>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</si>
  <si>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</si>
  <si>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</si>
  <si>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</si>
  <si>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</si>
  <si>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</si>
  <si>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</si>
  <si>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</si>
  <si>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</si>
  <si>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</si>
  <si>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</si>
  <si>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</si>
  <si>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</si>
  <si>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</si>
  <si>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</si>
  <si>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</si>
  <si>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</si>
  <si>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</si>
  <si>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</si>
  <si>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</si>
  <si>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</si>
  <si>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</si>
  <si>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</si>
  <si>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</si>
  <si>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</si>
  <si>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</si>
  <si>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</si>
  <si>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</si>
  <si>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</si>
  <si>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</si>
  <si>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</si>
  <si>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</si>
  <si>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</si>
  <si>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</si>
  <si>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</si>
  <si>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</si>
  <si>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</si>
  <si>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</si>
  <si>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</si>
  <si>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</si>
  <si>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</si>
  <si>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</si>
  <si>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</si>
  <si>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</si>
  <si>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</si>
  <si>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</si>
  <si>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</si>
  <si>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</si>
  <si>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</si>
  <si>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</si>
  <si>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</si>
  <si>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</si>
  <si>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</si>
  <si>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</si>
  <si>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</si>
  <si>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</si>
  <si>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</si>
  <si>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</si>
  <si>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</si>
  <si>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</si>
  <si>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</si>
  <si>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</si>
  <si>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</si>
  <si>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</si>
  <si>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</si>
  <si>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</si>
  <si>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</si>
  <si>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</si>
  <si>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</si>
  <si>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</si>
  <si>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</si>
  <si>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</si>
  <si>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</si>
  <si>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</si>
  <si>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</si>
  <si>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</si>
  <si>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</si>
  <si>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</si>
  <si>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</si>
  <si>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</si>
  <si>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</si>
  <si>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</si>
  <si>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</si>
  <si>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</si>
  <si>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</si>
  <si>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</si>
  <si>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</si>
  <si>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</si>
  <si>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</si>
  <si>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</si>
  <si>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</si>
  <si>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</si>
  <si>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</si>
  <si>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</si>
  <si>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</si>
  <si>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</si>
  <si>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</si>
  <si>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</si>
  <si>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</si>
  <si>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</si>
  <si>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</si>
  <si>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</si>
  <si>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</si>
  <si>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</si>
  <si>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</si>
  <si>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</si>
  <si>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</si>
  <si>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</si>
  <si>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</si>
  <si>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</si>
  <si>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</si>
  <si>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</si>
  <si>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</si>
  <si>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</si>
  <si>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</si>
  <si>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</si>
  <si>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</si>
  <si>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</si>
  <si>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</si>
  <si>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</si>
  <si>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</si>
  <si>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</si>
  <si>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</si>
  <si>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</si>
  <si>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</si>
  <si>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</si>
  <si>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</si>
  <si>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</si>
  <si>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</si>
  <si>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</si>
  <si>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</si>
  <si>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</si>
  <si>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</si>
  <si>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</si>
  <si>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</si>
  <si>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</si>
  <si>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</si>
  <si>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</si>
  <si>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</si>
  <si>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</si>
  <si>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</si>
  <si>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</si>
  <si>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</si>
  <si>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</si>
  <si>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</si>
  <si>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</si>
  <si>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</si>
  <si>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</si>
  <si>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</si>
  <si>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</si>
  <si>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</si>
  <si>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</si>
  <si>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</si>
  <si>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</si>
  <si>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</si>
  <si>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</si>
  <si>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</si>
  <si>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</si>
  <si>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</si>
  <si>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</si>
  <si>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</si>
  <si>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</si>
  <si>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</si>
  <si>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</si>
  <si>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</si>
  <si>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</si>
  <si>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</si>
  <si>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</si>
  <si>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</si>
  <si>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</si>
  <si>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</si>
  <si>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</si>
  <si>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</si>
  <si>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</si>
  <si>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</si>
  <si>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</si>
  <si>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</si>
  <si>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</si>
  <si>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</si>
  <si>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</si>
  <si>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</si>
  <si>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</si>
  <si>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</si>
  <si>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</si>
  <si>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</si>
  <si>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</si>
  <si>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</si>
  <si>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</si>
  <si>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</si>
  <si>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</si>
  <si>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</si>
  <si>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</si>
  <si>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</si>
  <si>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</si>
  <si>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</si>
  <si>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</si>
  <si>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</si>
  <si>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</si>
  <si>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</si>
  <si>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</si>
  <si>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</si>
  <si>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</si>
  <si>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</si>
  <si>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</si>
  <si>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</si>
  <si>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</si>
  <si>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</si>
  <si>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</si>
  <si>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</si>
  <si>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</si>
  <si>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</si>
  <si>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</si>
  <si>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</si>
  <si>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</si>
  <si>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</si>
  <si>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</si>
  <si>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</si>
  <si>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</si>
  <si>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</si>
  <si>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</si>
  <si>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</si>
  <si>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</si>
  <si>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</si>
  <si>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</si>
  <si>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</si>
  <si>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</si>
  <si>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</si>
  <si>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</si>
  <si>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</si>
  <si>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</si>
  <si>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</si>
  <si>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</si>
  <si>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</si>
  <si>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</si>
  <si>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</si>
  <si>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</si>
  <si>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</si>
  <si>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</si>
  <si>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</si>
  <si>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</si>
  <si>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</si>
  <si>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</si>
  <si>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</si>
  <si>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</si>
  <si>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</si>
  <si>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</si>
  <si>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</si>
  <si>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</si>
  <si>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</si>
  <si>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</si>
  <si>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</si>
  <si>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</si>
  <si>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</si>
  <si>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</si>
  <si>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</si>
  <si>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</si>
  <si>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</si>
  <si>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</si>
  <si>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</si>
  <si>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</si>
  <si>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</si>
  <si>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</si>
  <si>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</si>
  <si>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</si>
  <si>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</si>
  <si>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</si>
  <si>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</si>
  <si>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</si>
  <si>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</si>
  <si>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</si>
  <si>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</si>
  <si>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</si>
  <si>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</si>
  <si>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</si>
  <si>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</si>
  <si>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</si>
  <si>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</si>
  <si>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</si>
  <si>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</si>
  <si>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</si>
  <si>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</si>
  <si>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</si>
  <si>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</si>
  <si>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</si>
  <si>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</si>
  <si>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</si>
  <si>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</si>
  <si>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</si>
  <si>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</si>
  <si>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</si>
  <si>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</si>
  <si>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</si>
  <si>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</si>
  <si>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</si>
  <si>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</si>
  <si>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</si>
  <si>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</si>
  <si>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</si>
  <si>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</si>
  <si>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</si>
  <si>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</si>
  <si>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</si>
  <si>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</si>
  <si>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</si>
  <si>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</si>
  <si>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</si>
  <si>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</si>
  <si>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</si>
  <si>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</si>
  <si>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</si>
  <si>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</si>
  <si>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</si>
  <si>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</si>
  <si>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</si>
  <si>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</si>
  <si>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</si>
  <si>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</si>
  <si>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</si>
  <si>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</si>
  <si>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</si>
  <si>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</si>
  <si>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</si>
  <si>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</si>
  <si>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</si>
  <si>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</si>
  <si>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</si>
  <si>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</si>
  <si>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</si>
  <si>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</si>
  <si>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</si>
  <si>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</si>
  <si>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</si>
  <si>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</si>
  <si>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</si>
  <si>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</si>
  <si>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</si>
  <si>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</si>
  <si>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</si>
  <si>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</si>
  <si>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</si>
  <si>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</si>
  <si>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</si>
  <si>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</si>
  <si>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</si>
  <si>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</si>
  <si>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</si>
  <si>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</si>
  <si>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</si>
  <si>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</si>
  <si>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</si>
  <si>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</si>
  <si>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</si>
  <si>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</si>
  <si>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</si>
  <si>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</si>
  <si>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</si>
  <si>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</si>
  <si>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</si>
  <si>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</si>
  <si>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</si>
  <si>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</si>
  <si>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</si>
  <si>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</si>
  <si>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</si>
  <si>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</si>
  <si>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</si>
  <si>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</si>
  <si>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</si>
  <si>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</si>
  <si>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</si>
  <si>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</si>
  <si>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</si>
  <si>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</si>
  <si>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</si>
  <si>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</si>
  <si>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</si>
  <si>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</si>
  <si>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</si>
  <si>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</si>
  <si>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</si>
  <si>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</si>
  <si>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</si>
  <si>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</si>
  <si>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</si>
  <si>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</si>
  <si>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</si>
  <si>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</si>
  <si>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</si>
  <si>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</si>
  <si>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</si>
  <si>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</si>
  <si>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</si>
  <si>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</si>
  <si>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</si>
  <si>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</si>
  <si>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</si>
  <si>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</si>
  <si>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</si>
  <si>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</si>
  <si>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</si>
  <si>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</si>
  <si>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</si>
  <si>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</si>
  <si>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</si>
  <si>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</si>
  <si>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</si>
  <si>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</si>
  <si>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</si>
  <si>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</si>
  <si>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</si>
  <si>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</si>
  <si>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</si>
  <si>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</si>
  <si>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</si>
  <si>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</si>
  <si>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</si>
  <si>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</si>
  <si>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</si>
  <si>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</si>
  <si>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</si>
  <si>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</si>
  <si>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</si>
  <si>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</si>
  <si>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</si>
  <si>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</si>
  <si>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</si>
  <si>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</si>
  <si>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</si>
  <si>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</si>
  <si>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</si>
  <si>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</si>
  <si>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</si>
  <si>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</si>
  <si>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</si>
  <si>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</si>
  <si>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</si>
  <si>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</si>
  <si>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</si>
  <si>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</si>
  <si>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</si>
  <si>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</si>
  <si>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</si>
  <si>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</si>
  <si>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</si>
  <si>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</si>
  <si>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</si>
  <si>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</si>
  <si>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</si>
  <si>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</si>
  <si>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</si>
  <si>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</si>
  <si>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</si>
  <si>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</si>
  <si>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</si>
  <si>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</si>
  <si>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</si>
  <si>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</si>
  <si>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</si>
  <si>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</si>
  <si>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</si>
  <si>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</si>
  <si>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</si>
  <si>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</si>
  <si>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</si>
  <si>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</si>
  <si>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</si>
  <si>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</si>
  <si>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</si>
  <si>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</si>
  <si>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</si>
  <si>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</si>
  <si>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</si>
  <si>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</si>
  <si>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</si>
  <si>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</si>
  <si>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</si>
  <si>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</si>
  <si>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</si>
  <si>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</si>
  <si>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</si>
  <si>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</si>
  <si>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</si>
  <si>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</si>
  <si>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</si>
  <si>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</si>
  <si>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</si>
  <si>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</si>
  <si>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</si>
  <si>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</si>
  <si>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</si>
  <si>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</si>
  <si>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</si>
  <si>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</si>
  <si>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</si>
  <si>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</si>
  <si>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</si>
  <si>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</si>
  <si>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</si>
  <si>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</si>
  <si>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</si>
  <si>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</si>
  <si>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</si>
  <si>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</si>
  <si>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</si>
  <si>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</si>
  <si>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</si>
  <si>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</si>
  <si>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</si>
  <si>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</si>
  <si>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</si>
  <si>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</si>
  <si>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</si>
  <si>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</si>
  <si>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</si>
  <si>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</si>
  <si>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</si>
  <si>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</si>
  <si>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</si>
  <si>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</si>
  <si>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</si>
  <si>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</si>
  <si>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</si>
  <si>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</si>
  <si>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</si>
  <si>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</si>
  <si>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</si>
  <si>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</si>
  <si>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</si>
  <si>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</si>
  <si>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</si>
  <si>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</si>
  <si>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</si>
  <si>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</si>
  <si>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</si>
  <si>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</si>
  <si>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</si>
  <si>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</si>
  <si>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</si>
  <si>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</si>
  <si>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</si>
  <si>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</si>
  <si>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</si>
  <si>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</si>
  <si>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</si>
  <si>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</si>
  <si>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</si>
  <si>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</si>
  <si>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</si>
  <si>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</si>
  <si>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</si>
  <si>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</si>
  <si>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</si>
  <si>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</si>
  <si>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</si>
  <si>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</si>
  <si>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</si>
  <si>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</si>
  <si>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</si>
  <si>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</si>
  <si>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</si>
  <si>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</si>
  <si>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</si>
  <si>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</si>
  <si>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</si>
  <si>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</si>
  <si>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</si>
  <si>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</si>
  <si>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</si>
  <si>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</si>
  <si>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</si>
  <si>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</si>
  <si>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</si>
  <si>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</si>
  <si>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</si>
  <si>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</si>
  <si>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</si>
  <si>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</si>
  <si>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</si>
  <si>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</si>
  <si>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</si>
  <si>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</si>
  <si>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</si>
  <si>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</si>
  <si>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</si>
  <si>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</si>
  <si>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</si>
  <si>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</si>
  <si>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</si>
  <si>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</si>
  <si>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</si>
  <si>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</si>
  <si>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</si>
  <si>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</si>
  <si>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</si>
  <si>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</si>
  <si>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</si>
  <si>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</si>
  <si>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</si>
  <si>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</si>
  <si>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</si>
  <si>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</si>
  <si>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</si>
  <si>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</si>
  <si>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</si>
  <si>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</si>
  <si>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</si>
  <si>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</si>
  <si>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</si>
  <si>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</si>
  <si>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</si>
  <si>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</si>
  <si>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</si>
  <si>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</si>
  <si>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</si>
  <si>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</si>
  <si>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</si>
  <si>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</si>
  <si>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</si>
  <si>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</si>
  <si>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</si>
  <si>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</si>
  <si>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</si>
  <si>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</si>
  <si>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</si>
  <si>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</si>
  <si>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</si>
  <si>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</si>
  <si>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</si>
  <si>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</si>
  <si>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</si>
  <si>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</si>
  <si>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</si>
  <si>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</si>
  <si>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</si>
  <si>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</si>
  <si>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</si>
  <si>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</si>
  <si>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</si>
  <si>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</si>
  <si>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</si>
  <si>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</si>
  <si>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</si>
  <si>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</si>
  <si>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</si>
  <si>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</si>
  <si>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</si>
  <si>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</si>
  <si>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</si>
  <si>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</si>
  <si>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</si>
  <si>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</si>
  <si>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</si>
  <si>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</si>
  <si>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</si>
  <si>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</si>
  <si>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</si>
  <si>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</si>
  <si>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</si>
  <si>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</si>
  <si>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</si>
  <si>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</si>
  <si>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</si>
  <si>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</si>
  <si>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</si>
  <si>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</si>
  <si>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</si>
  <si>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</si>
  <si>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</si>
  <si>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</si>
  <si>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</si>
  <si>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</si>
  <si>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</si>
  <si>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</si>
  <si>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</si>
  <si>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</si>
  <si>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</si>
  <si>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</si>
  <si>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</si>
  <si>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</si>
  <si>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</si>
  <si>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</si>
  <si>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</si>
  <si>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</si>
  <si>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</si>
  <si>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</si>
  <si>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</si>
  <si>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</si>
  <si>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</si>
  <si>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</si>
  <si>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</si>
  <si>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</si>
  <si>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</si>
  <si>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</si>
  <si>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</si>
  <si>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</si>
  <si>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</si>
  <si>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</si>
  <si>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</si>
  <si>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</si>
  <si>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</si>
  <si>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</si>
  <si>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</si>
  <si>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</si>
  <si>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</si>
  <si>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</si>
  <si>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</si>
  <si>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</si>
  <si>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</si>
  <si>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</si>
  <si>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</si>
  <si>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</si>
  <si>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</si>
  <si>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</si>
  <si>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</si>
  <si>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</si>
  <si>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</si>
  <si>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</si>
  <si>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</si>
  <si>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</si>
  <si>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</si>
  <si>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</si>
  <si>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</si>
  <si>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</si>
  <si>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</si>
  <si>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</si>
  <si>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</si>
  <si>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</si>
  <si>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</si>
  <si>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</si>
  <si>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</si>
  <si>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</si>
  <si>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</si>
  <si>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</si>
  <si>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</si>
  <si>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</si>
  <si>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</si>
  <si>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</si>
  <si>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</si>
  <si>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</si>
  <si>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</si>
  <si>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</si>
  <si>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</si>
  <si>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</si>
  <si>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</si>
  <si>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</si>
  <si>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</si>
  <si>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</si>
  <si>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</si>
  <si>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</si>
  <si>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</si>
  <si>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</si>
  <si>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</si>
  <si>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</si>
  <si>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</si>
  <si>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</si>
  <si>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</si>
  <si>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</si>
  <si>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</si>
  <si>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</si>
  <si>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</si>
  <si>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</si>
  <si>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</si>
  <si>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</si>
  <si>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</si>
  <si>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</si>
  <si>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</si>
  <si>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</si>
  <si>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</si>
  <si>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</si>
  <si>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</si>
  <si>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</si>
  <si>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</si>
  <si>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</si>
  <si>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</si>
  <si>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</si>
  <si>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</si>
  <si>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</si>
  <si>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</si>
  <si>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</si>
  <si>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</si>
  <si>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</si>
  <si>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</si>
  <si>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</si>
  <si>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</si>
  <si>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</si>
  <si>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</si>
  <si>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</si>
  <si>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</si>
  <si>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</si>
  <si>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</si>
  <si>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</si>
  <si>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</si>
  <si>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</si>
  <si>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</si>
  <si>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</si>
  <si>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</si>
  <si>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</si>
  <si>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</si>
  <si>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</si>
  <si>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</si>
  <si>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</si>
  <si>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</si>
  <si>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</si>
  <si>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</si>
  <si>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</si>
  <si>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</si>
  <si>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</si>
  <si>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</si>
  <si>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</si>
  <si>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</si>
  <si>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</si>
  <si>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</si>
  <si>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</si>
  <si>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</si>
  <si>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</si>
  <si>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</si>
  <si>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</si>
  <si>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</si>
  <si>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</si>
  <si>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</si>
  <si>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</si>
  <si>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</si>
  <si>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</si>
  <si>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</si>
  <si>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</si>
  <si>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</si>
  <si>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</si>
  <si>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</si>
  <si>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</si>
  <si>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</si>
  <si>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</si>
  <si>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</si>
  <si>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</si>
  <si>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</si>
  <si>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</si>
  <si>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</si>
  <si>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</si>
  <si>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</si>
  <si>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</si>
  <si>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</si>
  <si>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</si>
  <si>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</si>
  <si>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</si>
  <si>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</si>
  <si>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</si>
  <si>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</si>
  <si>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</si>
  <si>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</si>
  <si>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</si>
  <si>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</si>
  <si>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</si>
  <si>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</si>
  <si>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</si>
  <si>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</si>
  <si>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</si>
  <si>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</si>
  <si>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</si>
  <si>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</si>
  <si>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</si>
  <si>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</si>
  <si>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</si>
  <si>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</si>
  <si>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</si>
  <si>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</si>
  <si>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</si>
  <si>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</si>
  <si>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</si>
  <si>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</si>
  <si>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</si>
  <si>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</si>
  <si>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</si>
  <si>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</si>
  <si>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</si>
  <si>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</si>
  <si>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</si>
  <si>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</si>
  <si>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</si>
  <si>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</si>
  <si>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</si>
  <si>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</si>
  <si>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</si>
  <si>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</si>
  <si>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</si>
  <si>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</si>
  <si>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</si>
  <si>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</si>
  <si>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</si>
  <si>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</si>
  <si>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</si>
  <si>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</si>
  <si>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</si>
  <si>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</si>
  <si>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</si>
  <si>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</si>
  <si>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</si>
  <si>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</si>
  <si>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</si>
  <si>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</si>
  <si>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</si>
  <si>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</si>
  <si>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</si>
  <si>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</si>
  <si>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</si>
  <si>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</si>
  <si>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</si>
  <si>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</si>
  <si>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</si>
  <si>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</si>
  <si>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</si>
  <si>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</si>
  <si>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</si>
  <si>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</si>
  <si>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</si>
  <si>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</si>
  <si>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</si>
  <si>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</si>
  <si>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</si>
  <si>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</si>
  <si>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</si>
  <si>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</si>
  <si>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</si>
  <si>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</si>
  <si>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</si>
  <si>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</si>
  <si>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</si>
  <si>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</si>
  <si>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</si>
  <si>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</si>
  <si>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</si>
  <si>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</si>
  <si>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</si>
  <si>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</si>
  <si>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</si>
  <si>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</si>
  <si>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</si>
  <si>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</si>
  <si>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</si>
  <si>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</si>
  <si>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</si>
  <si>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</si>
  <si>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</si>
  <si>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</si>
  <si>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</si>
  <si>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</si>
  <si>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</si>
  <si>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</si>
  <si>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</si>
  <si>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</si>
  <si>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</si>
  <si>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</si>
  <si>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</si>
  <si>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</si>
  <si>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</si>
  <si>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</si>
  <si>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</si>
  <si>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</si>
  <si>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</si>
  <si>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</si>
  <si>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</si>
  <si>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</si>
  <si>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</si>
  <si>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</si>
  <si>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</si>
  <si>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</si>
  <si>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</si>
  <si>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</si>
  <si>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</si>
  <si>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</si>
  <si>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</si>
  <si>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</si>
  <si>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</si>
  <si>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</si>
  <si>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</si>
  <si>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</si>
  <si>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</si>
  <si>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</si>
  <si>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</si>
  <si>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</si>
  <si>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</si>
  <si>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</si>
  <si>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</si>
  <si>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</si>
  <si>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</si>
  <si>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</si>
  <si>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</si>
  <si>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</si>
  <si>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</si>
  <si>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</si>
  <si>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</si>
  <si>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</si>
  <si>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</si>
  <si>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</si>
  <si>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</si>
  <si>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</si>
  <si>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</si>
  <si>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</si>
  <si>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</si>
  <si>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</si>
  <si>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</si>
  <si>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</si>
  <si>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</si>
  <si>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</si>
  <si>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</si>
  <si>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</si>
  <si>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</si>
  <si>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</si>
  <si>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</si>
  <si>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</si>
  <si>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</si>
  <si>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</si>
  <si>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</si>
  <si>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</si>
  <si>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</si>
  <si>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</si>
  <si>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</si>
  <si>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</si>
  <si>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</si>
  <si>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</si>
  <si>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</si>
  <si>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</si>
  <si>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</si>
  <si>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</si>
  <si>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</si>
  <si>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</si>
  <si>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</si>
  <si>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</si>
  <si>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</si>
  <si>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</si>
  <si>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</si>
  <si>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</si>
  <si>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</si>
  <si>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</si>
  <si>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</si>
  <si>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</si>
  <si>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</si>
  <si>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</si>
  <si>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</si>
  <si>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</si>
  <si>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</si>
  <si>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</si>
  <si>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</si>
  <si>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</si>
  <si>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</si>
  <si>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</si>
  <si>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</si>
  <si>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</si>
  <si>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</si>
  <si>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</si>
  <si>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</si>
  <si>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</si>
  <si>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</si>
  <si>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</si>
  <si>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</si>
  <si>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</si>
  <si>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</si>
  <si>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</si>
  <si>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</si>
  <si>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</si>
  <si>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</si>
  <si>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</si>
  <si>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</si>
  <si>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</si>
  <si>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</si>
  <si>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</si>
  <si>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</si>
  <si>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</si>
  <si>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</si>
  <si>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</si>
  <si>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</si>
  <si>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</si>
  <si>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</si>
  <si>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</si>
  <si>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</si>
  <si>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</si>
  <si>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</si>
  <si>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</si>
  <si>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</si>
  <si>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</si>
  <si>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</si>
  <si>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</si>
  <si>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</si>
  <si>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</si>
  <si>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</si>
  <si>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</si>
  <si>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</si>
  <si>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</si>
  <si>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</si>
  <si>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</si>
  <si>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</si>
  <si>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</si>
  <si>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</si>
  <si>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</si>
  <si>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</si>
  <si>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</si>
  <si>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</si>
  <si>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</si>
  <si>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</si>
  <si>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</si>
  <si>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</si>
  <si>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</si>
  <si>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</si>
  <si>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</si>
  <si>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</si>
  <si>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</si>
  <si>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</si>
  <si>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</si>
  <si>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</si>
  <si>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</si>
  <si>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</si>
  <si>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</si>
  <si>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</si>
  <si>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</si>
  <si>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</si>
  <si>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</si>
  <si>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</si>
  <si>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</si>
  <si>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</si>
  <si>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</si>
  <si>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</si>
  <si>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</si>
  <si>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</si>
  <si>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</si>
  <si>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</si>
  <si>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</si>
  <si>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</si>
  <si>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</si>
  <si>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</si>
  <si>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</si>
  <si>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</si>
  <si>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</si>
  <si>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</si>
  <si>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</si>
  <si>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</si>
  <si>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</si>
  <si>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</si>
  <si>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</si>
  <si>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</si>
  <si>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</si>
  <si>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</si>
  <si>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</si>
  <si>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</si>
  <si>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</si>
  <si>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</si>
  <si>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</si>
  <si>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</si>
  <si>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</si>
  <si>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</si>
  <si>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</si>
  <si>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</si>
  <si>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</si>
  <si>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</si>
  <si>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</si>
  <si>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</si>
  <si>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</si>
  <si>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</si>
  <si>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</si>
  <si>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</si>
  <si>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</si>
  <si>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</si>
  <si>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</si>
  <si>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</si>
  <si>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</si>
  <si>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</si>
  <si>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</si>
  <si>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</si>
  <si>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</si>
  <si>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</si>
  <si>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</si>
  <si>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</si>
  <si>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</si>
  <si>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</si>
  <si>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</si>
  <si>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</si>
  <si>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</si>
  <si>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</si>
  <si>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</si>
  <si>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</si>
  <si>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</si>
  <si>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</si>
  <si>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</si>
  <si>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</si>
  <si>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</si>
  <si>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</si>
  <si>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</si>
  <si>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</si>
  <si>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</si>
  <si>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</si>
  <si>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</si>
  <si>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</si>
  <si>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</si>
  <si>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</si>
  <si>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</si>
  <si>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</si>
  <si>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</si>
  <si>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</si>
  <si>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</si>
  <si>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</si>
  <si>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</si>
  <si>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</si>
  <si>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</si>
  <si>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</si>
  <si>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</si>
  <si>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</si>
  <si>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</si>
  <si>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</si>
  <si>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</si>
  <si>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</si>
  <si>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</si>
  <si>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</si>
  <si>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</si>
  <si>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</si>
  <si>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</si>
  <si>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</si>
  <si>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</si>
  <si>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</si>
  <si>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</si>
  <si>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</si>
  <si>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</si>
  <si>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</si>
  <si>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</si>
  <si>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</si>
  <si>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</si>
  <si>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</si>
  <si>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</si>
  <si>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</si>
  <si>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</si>
  <si>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</si>
  <si>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</si>
  <si>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</si>
  <si>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</si>
  <si>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</si>
  <si>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</si>
  <si>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</si>
  <si>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</si>
  <si>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</si>
  <si>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</si>
  <si>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</si>
  <si>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</si>
  <si>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</si>
  <si>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</si>
  <si>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</si>
  <si>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</si>
  <si>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</si>
  <si>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</si>
  <si>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</si>
  <si>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</si>
  <si>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</si>
  <si>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</si>
  <si>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</si>
  <si>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</si>
  <si>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</si>
  <si>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</si>
  <si>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</si>
  <si>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</si>
  <si>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</si>
  <si>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</si>
  <si>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</si>
  <si>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</si>
  <si>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</si>
  <si>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</si>
  <si>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</si>
  <si>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</si>
  <si>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</si>
  <si>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</si>
  <si>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</si>
  <si>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</si>
  <si>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</si>
  <si>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</si>
  <si>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</si>
  <si>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</si>
  <si>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</si>
  <si>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</si>
  <si>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</si>
  <si>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</si>
  <si>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</si>
  <si>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</si>
  <si>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</si>
  <si>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</si>
  <si>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</si>
  <si>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</si>
  <si>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</si>
  <si>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</si>
  <si>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</si>
  <si>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</si>
  <si>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</si>
  <si>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</si>
  <si>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</si>
  <si>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</si>
  <si>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</si>
  <si>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</si>
  <si>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</si>
  <si>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</si>
  <si>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</si>
  <si>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</si>
  <si>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</si>
  <si>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</si>
  <si>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</si>
  <si>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</si>
  <si>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</si>
  <si>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</si>
  <si>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</si>
  <si>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</si>
  <si>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</si>
  <si>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</si>
  <si>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</si>
  <si>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</si>
  <si>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</si>
  <si>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</si>
  <si>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</si>
  <si>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</si>
  <si>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</si>
  <si>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</si>
  <si>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</si>
  <si>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</si>
  <si>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</si>
  <si>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</si>
  <si>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</si>
  <si>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</si>
  <si>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</si>
  <si>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</si>
  <si>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</si>
  <si>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</si>
  <si>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</si>
  <si>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</si>
  <si>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</si>
  <si>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</si>
  <si>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</si>
  <si>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</si>
  <si>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</si>
  <si>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</si>
  <si>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</si>
  <si>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</si>
  <si>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</si>
  <si>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</si>
  <si>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</si>
  <si>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</si>
  <si>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</si>
  <si>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</si>
  <si>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</si>
  <si>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</si>
  <si>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</si>
  <si>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</si>
  <si>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</si>
  <si>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</si>
  <si>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</si>
  <si>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</si>
  <si>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</si>
  <si>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</si>
  <si>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</si>
  <si>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</si>
  <si>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</si>
  <si>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</si>
  <si>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</si>
  <si>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</si>
  <si>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</si>
  <si>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</si>
  <si>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</si>
  <si>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</si>
  <si>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</si>
  <si>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</si>
  <si>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</si>
  <si>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</si>
  <si>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</si>
  <si>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</si>
  <si>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</si>
  <si>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</si>
  <si>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</si>
  <si>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</si>
  <si>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</si>
  <si>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</si>
  <si>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</si>
  <si>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</si>
  <si>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</si>
  <si>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</si>
  <si>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</si>
  <si>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</si>
  <si>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</si>
  <si>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</si>
  <si>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</si>
  <si>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</si>
  <si>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</si>
  <si>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</si>
  <si>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</si>
  <si>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</si>
  <si>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</si>
  <si>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</si>
  <si>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</si>
  <si>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</si>
  <si>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</si>
  <si>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</si>
  <si>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</si>
  <si>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</si>
  <si>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</si>
  <si>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</si>
  <si>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</si>
  <si>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</si>
  <si>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</si>
  <si>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</si>
  <si>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</si>
  <si>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</si>
  <si>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</si>
  <si>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</si>
  <si>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</si>
  <si>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</si>
  <si>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</si>
  <si>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</si>
  <si>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</si>
  <si>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</si>
  <si>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</si>
  <si>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</si>
  <si>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</si>
  <si>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</si>
  <si>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</si>
  <si>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</si>
  <si>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</si>
  <si>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</si>
  <si>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</si>
  <si>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</si>
  <si>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</si>
  <si>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</si>
  <si>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</si>
  <si>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</si>
  <si>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</si>
  <si>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</si>
  <si>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</si>
  <si>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</si>
  <si>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</si>
  <si>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</si>
  <si>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</si>
  <si>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</si>
  <si>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</si>
  <si>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</si>
  <si>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</si>
  <si>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</si>
  <si>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</si>
  <si>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</si>
  <si>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</si>
  <si>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</si>
  <si>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</si>
  <si>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</si>
  <si>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</si>
  <si>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</si>
  <si>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</si>
  <si>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</si>
  <si>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</si>
  <si>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</si>
  <si>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</si>
  <si>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</si>
  <si>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</si>
  <si>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</si>
  <si>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</si>
  <si>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</si>
  <si>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</si>
  <si>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</si>
  <si>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</si>
  <si>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</si>
  <si>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</si>
  <si>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</si>
  <si>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</si>
  <si>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</si>
  <si>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</si>
  <si>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</si>
  <si>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</si>
  <si>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</si>
  <si>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</si>
  <si>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</si>
  <si>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</si>
  <si>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</si>
  <si>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</si>
  <si>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</si>
  <si>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</si>
  <si>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</si>
  <si>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</si>
  <si>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</si>
  <si>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</si>
  <si>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</si>
  <si>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</si>
  <si>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</si>
  <si>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</si>
  <si>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</si>
  <si>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</si>
  <si>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</si>
  <si>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</si>
  <si>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</si>
  <si>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</si>
  <si>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</si>
  <si>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</si>
  <si>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</si>
  <si>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</si>
  <si>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</si>
  <si>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</si>
  <si>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</si>
  <si>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</si>
  <si>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</si>
  <si>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</si>
  <si>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</si>
  <si>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</si>
  <si>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</si>
  <si>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</si>
  <si>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</si>
  <si>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</si>
  <si>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</si>
  <si>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</si>
  <si>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</si>
  <si>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</si>
  <si>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</si>
  <si>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</si>
  <si>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</si>
  <si>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</si>
  <si>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</si>
  <si>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</si>
  <si>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</si>
  <si>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</si>
  <si>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</si>
  <si>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</si>
  <si>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</si>
  <si>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</si>
  <si>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</si>
  <si>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</si>
  <si>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</si>
  <si>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</si>
  <si>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</si>
  <si>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</si>
  <si>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</si>
  <si>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</si>
  <si>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</si>
  <si>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</si>
  <si>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</si>
  <si>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</si>
  <si>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</si>
  <si>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</si>
  <si>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</si>
  <si>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</si>
  <si>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</si>
  <si>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</si>
  <si>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</si>
  <si>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</si>
  <si>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</si>
  <si>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</si>
  <si>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</si>
  <si>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</si>
  <si>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</si>
  <si>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</si>
  <si>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</si>
  <si>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</si>
  <si>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</si>
  <si>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</si>
  <si>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</si>
  <si>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</si>
  <si>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</si>
  <si>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</si>
  <si>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</si>
  <si>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</si>
  <si>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</si>
  <si>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</si>
  <si>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</si>
  <si>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</si>
  <si>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</si>
  <si>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</si>
  <si>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</si>
  <si>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</si>
  <si>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</si>
  <si>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</si>
  <si>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</si>
  <si>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</si>
  <si>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</si>
  <si>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</si>
  <si>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</si>
  <si>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</si>
  <si>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</si>
  <si>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</si>
  <si>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</si>
  <si>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</si>
  <si>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</si>
  <si>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</si>
  <si>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</si>
  <si>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</si>
  <si>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</si>
  <si>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</si>
  <si>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</si>
  <si>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</si>
  <si>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</si>
  <si>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</si>
  <si>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</si>
  <si>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</si>
  <si>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</si>
  <si>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</si>
  <si>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</si>
  <si>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</si>
  <si>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</si>
  <si>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</si>
  <si>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</si>
  <si>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</si>
  <si>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</si>
  <si>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</si>
  <si>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</si>
  <si>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</si>
  <si>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</si>
  <si>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</si>
  <si>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</si>
  <si>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</si>
  <si>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</si>
  <si>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</si>
  <si>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</si>
  <si>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</si>
  <si>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</si>
  <si>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</si>
  <si>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</si>
  <si>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</si>
  <si>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</si>
  <si>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</si>
  <si>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</si>
  <si>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</si>
  <si>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</si>
  <si>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</si>
  <si>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</si>
  <si>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</si>
  <si>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</si>
  <si>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</si>
  <si>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</si>
  <si>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</si>
  <si>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</si>
  <si>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</si>
  <si>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</si>
  <si>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</si>
  <si>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</si>
  <si>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</si>
  <si>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</si>
  <si>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</si>
  <si>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</si>
  <si>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</si>
  <si>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</si>
  <si>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</si>
  <si>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</si>
  <si>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</si>
  <si>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</si>
  <si>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</si>
  <si>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</si>
  <si>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</si>
  <si>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</si>
  <si>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</si>
  <si>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</si>
  <si>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</si>
  <si>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</si>
  <si>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</si>
  <si>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</si>
  <si>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</si>
  <si>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</si>
  <si>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</si>
  <si>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</si>
  <si>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</si>
  <si>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</si>
  <si>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</si>
  <si>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</si>
  <si>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</si>
  <si>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</si>
  <si>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</si>
  <si>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</si>
  <si>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</si>
  <si>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</si>
  <si>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</si>
  <si>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</si>
  <si>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</si>
  <si>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</si>
  <si>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</si>
  <si>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</si>
  <si>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</si>
  <si>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</si>
  <si>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</si>
  <si>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</si>
  <si>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</si>
  <si>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</si>
  <si>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</si>
  <si>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</si>
  <si>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</si>
  <si>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</si>
  <si>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</si>
  <si>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</si>
  <si>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</si>
  <si>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</si>
  <si>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</si>
  <si>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</si>
  <si>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</si>
  <si>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</si>
  <si>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</si>
  <si>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</si>
  <si>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</si>
  <si>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</si>
  <si>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</si>
  <si>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</si>
  <si>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</si>
  <si>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</si>
  <si>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</si>
  <si>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</si>
  <si>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</si>
  <si>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</si>
  <si>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</si>
  <si>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</si>
  <si>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</si>
  <si>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</si>
  <si>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</si>
  <si>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</si>
  <si>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</si>
  <si>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</si>
  <si>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</si>
  <si>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</si>
  <si>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</si>
  <si>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</si>
  <si>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</si>
  <si>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</si>
  <si>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</si>
  <si>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</si>
  <si>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</si>
  <si>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</si>
  <si>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</si>
  <si>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</si>
  <si>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</si>
  <si>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</si>
  <si>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</si>
  <si>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</si>
  <si>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</si>
  <si>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</si>
  <si>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</si>
  <si>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</si>
  <si>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</si>
  <si>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</si>
  <si>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</si>
  <si>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</si>
  <si>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</si>
  <si>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</si>
  <si>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</si>
  <si>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</si>
  <si>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</si>
  <si>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</si>
  <si>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</si>
  <si>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</si>
  <si>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</si>
  <si>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</si>
  <si>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</si>
  <si>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</si>
  <si>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</si>
  <si>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</si>
  <si>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</si>
  <si>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</si>
  <si>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</si>
  <si>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</si>
  <si>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</si>
  <si>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</si>
  <si>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</si>
  <si>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</si>
  <si>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</si>
  <si>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</si>
  <si>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</si>
  <si>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</si>
  <si>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</si>
  <si>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</si>
  <si>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</si>
  <si>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</si>
  <si>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</si>
  <si>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</si>
  <si>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</si>
  <si>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</si>
  <si>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</si>
  <si>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</si>
  <si>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</si>
  <si>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</si>
  <si>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</si>
  <si>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</si>
  <si>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</si>
  <si>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</si>
  <si>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</si>
  <si>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</si>
  <si>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</si>
  <si>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</si>
  <si>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</si>
  <si>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</si>
  <si>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</si>
  <si>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</si>
  <si>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</si>
  <si>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</si>
  <si>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</si>
  <si>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</si>
  <si>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</si>
  <si>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</si>
  <si>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</si>
  <si>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</si>
  <si>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</si>
  <si>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</si>
  <si>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</si>
  <si>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</si>
  <si>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</si>
  <si>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</si>
  <si>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</si>
  <si>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</si>
  <si>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</si>
  <si>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</si>
  <si>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</si>
  <si>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</si>
  <si>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</si>
  <si>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</si>
  <si>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</si>
  <si>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</si>
  <si>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</si>
  <si>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</si>
  <si>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</si>
  <si>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</si>
  <si>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</si>
  <si>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</si>
  <si>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</si>
  <si>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</si>
  <si>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</si>
  <si>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</si>
  <si>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</si>
  <si>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</si>
  <si>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</si>
  <si>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</si>
  <si>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</si>
  <si>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</si>
  <si>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</si>
  <si>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</si>
  <si>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</si>
  <si>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</si>
  <si>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</si>
  <si>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</si>
  <si>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</si>
  <si>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</si>
  <si>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</si>
  <si>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</si>
  <si>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</si>
  <si>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</si>
  <si>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</si>
  <si>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</si>
  <si>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</si>
  <si>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</si>
  <si>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</si>
  <si>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</si>
  <si>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</si>
  <si>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</si>
  <si>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</si>
  <si>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</si>
  <si>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</si>
  <si>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</si>
  <si>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</si>
  <si>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</si>
  <si>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</si>
  <si>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</si>
  <si>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</si>
  <si>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</si>
  <si>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</si>
  <si>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</si>
  <si>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</si>
  <si>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</si>
  <si>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</si>
  <si>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</si>
  <si>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</si>
  <si>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</si>
  <si>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</si>
  <si>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</si>
  <si>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</si>
  <si>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</si>
  <si>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</si>
  <si>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</si>
  <si>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</si>
  <si>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</si>
  <si>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</si>
  <si>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</si>
  <si>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</si>
  <si>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</si>
  <si>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</si>
  <si>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</si>
  <si>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</si>
  <si>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</si>
  <si>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</si>
  <si>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</si>
  <si>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</si>
  <si>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</si>
  <si>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</si>
  <si>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</si>
  <si>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</si>
  <si>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</si>
  <si>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</si>
  <si>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</si>
  <si>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</si>
  <si>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</si>
  <si>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</si>
  <si>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</si>
  <si>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</si>
  <si>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</si>
  <si>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</si>
  <si>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</si>
  <si>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</si>
  <si>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</si>
  <si>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</si>
  <si>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</si>
  <si>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</si>
  <si>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</si>
  <si>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</si>
  <si>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</si>
  <si>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</si>
  <si>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</si>
  <si>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</si>
  <si>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</si>
  <si>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</si>
  <si>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</si>
  <si>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</si>
  <si>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</si>
  <si>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</si>
  <si>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</si>
  <si>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</si>
  <si>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</si>
  <si>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</si>
  <si>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</si>
  <si>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</si>
  <si>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</si>
  <si>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</si>
  <si>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</si>
  <si>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</si>
  <si>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</si>
  <si>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</si>
  <si>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</si>
  <si>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</si>
  <si>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</si>
  <si>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</si>
  <si>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</si>
  <si>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</si>
  <si>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</si>
  <si>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</si>
  <si>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</si>
  <si>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</si>
  <si>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</si>
  <si>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</si>
  <si>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</si>
  <si>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</si>
  <si>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</si>
  <si>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</si>
  <si>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</si>
  <si>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</si>
  <si>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</si>
  <si>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</si>
  <si>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</si>
  <si>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</si>
  <si>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</si>
  <si>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</si>
  <si>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</si>
  <si>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</si>
  <si>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</si>
  <si>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</si>
  <si>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</si>
  <si>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</si>
  <si>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</si>
  <si>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</si>
  <si>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</si>
  <si>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</si>
  <si>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</si>
  <si>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</si>
  <si>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</si>
  <si>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</si>
  <si>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</si>
  <si>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</si>
  <si>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</si>
  <si>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</si>
  <si>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</si>
  <si>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</si>
  <si>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</si>
  <si>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</si>
  <si>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</si>
  <si>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</si>
  <si>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</si>
  <si>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</si>
  <si>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</si>
  <si>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</si>
  <si>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</si>
  <si>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</si>
  <si>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</si>
  <si>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</si>
  <si>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</si>
  <si>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</si>
  <si>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</si>
  <si>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</si>
  <si>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</si>
  <si>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</si>
  <si>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</si>
  <si>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</si>
  <si>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</si>
  <si>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</si>
  <si>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</si>
  <si>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</si>
  <si>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</si>
  <si>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</si>
  <si>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</si>
  <si>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</si>
  <si>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</si>
  <si>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</si>
  <si>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</si>
  <si>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</si>
  <si>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</si>
  <si>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</si>
  <si>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</si>
  <si>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</si>
  <si>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</si>
  <si>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</si>
  <si>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</si>
  <si>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</si>
  <si>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</si>
  <si>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</si>
  <si>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</si>
  <si>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</si>
  <si>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</si>
  <si>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</si>
  <si>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</si>
  <si>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</si>
  <si>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</si>
  <si>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</si>
  <si>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</si>
  <si>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</si>
  <si>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</si>
  <si>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</si>
  <si>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</si>
  <si>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</si>
  <si>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</si>
  <si>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</si>
  <si>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</si>
  <si>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</si>
  <si>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</si>
  <si>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</si>
  <si>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</si>
  <si>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</si>
  <si>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</si>
  <si>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</si>
  <si>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</si>
  <si>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</si>
  <si>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</si>
  <si>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</si>
  <si>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</si>
  <si>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</si>
  <si>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</si>
  <si>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</si>
  <si>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</si>
  <si>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</si>
  <si>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</si>
  <si>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</si>
  <si>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</si>
  <si>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</si>
  <si>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</si>
  <si>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</si>
  <si>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</si>
  <si>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</si>
  <si>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</si>
  <si>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</si>
  <si>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</si>
  <si>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</si>
  <si>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</si>
  <si>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</si>
  <si>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</si>
  <si>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</si>
  <si>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</si>
  <si>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</si>
  <si>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</si>
  <si>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</si>
  <si>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</si>
  <si>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</si>
  <si>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</si>
  <si>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</si>
  <si>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</si>
  <si>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</si>
  <si>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</si>
  <si>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</si>
  <si>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</si>
  <si>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</si>
  <si>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</si>
  <si>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</si>
  <si>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</si>
  <si>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</si>
  <si>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</si>
  <si>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</si>
  <si>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</si>
  <si>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</si>
  <si>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</si>
  <si>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</si>
  <si>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</si>
  <si>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</si>
  <si>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</si>
  <si>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</si>
  <si>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</si>
  <si>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</si>
  <si>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</si>
  <si>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</si>
  <si>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</si>
  <si>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</si>
  <si>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</si>
  <si>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</si>
  <si>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</si>
  <si>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</si>
  <si>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</si>
  <si>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</si>
  <si>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</si>
  <si>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</si>
  <si>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</si>
  <si>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</si>
  <si>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</si>
  <si>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</si>
  <si>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</si>
  <si>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</si>
  <si>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</si>
  <si>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</si>
  <si>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</si>
  <si>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</si>
  <si>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</si>
  <si>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</si>
  <si>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</si>
  <si>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</si>
  <si>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</si>
  <si>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</si>
  <si>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</si>
  <si>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</si>
  <si>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</si>
  <si>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</si>
  <si>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</si>
  <si>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</si>
  <si>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</si>
  <si>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</si>
  <si>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</si>
  <si>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</si>
  <si>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</si>
  <si>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</si>
  <si>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</si>
  <si>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</si>
  <si>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</si>
  <si>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</si>
  <si>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</si>
  <si>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</si>
  <si>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</si>
  <si>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</si>
  <si>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</si>
  <si>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</si>
  <si>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</si>
  <si>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</si>
  <si>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</si>
  <si>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</si>
  <si>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</si>
  <si>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</si>
  <si>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</si>
  <si>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</si>
  <si>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</si>
  <si>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</si>
  <si>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</si>
  <si>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</si>
  <si>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</si>
  <si>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</si>
  <si>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</si>
  <si>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</si>
  <si>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</si>
  <si>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</si>
  <si>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</si>
  <si>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</si>
  <si>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</si>
  <si>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</si>
  <si>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</si>
  <si>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</si>
  <si>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</si>
  <si>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</si>
  <si>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</si>
  <si>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</si>
  <si>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</si>
  <si>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</si>
  <si>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</si>
  <si>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</si>
  <si>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</si>
  <si>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</si>
  <si>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</si>
  <si>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</si>
  <si>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</si>
  <si>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</si>
  <si>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</si>
  <si>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</si>
  <si>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</si>
  <si>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</si>
  <si>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</si>
  <si>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</si>
  <si>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</si>
  <si>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</si>
  <si>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</si>
  <si>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</si>
  <si>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</si>
  <si>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</si>
  <si>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</si>
  <si>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</si>
  <si>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</si>
  <si>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</si>
  <si>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</si>
  <si>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</si>
  <si>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</si>
  <si>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</si>
  <si>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</si>
  <si>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</si>
  <si>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</si>
  <si>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</si>
  <si>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</si>
  <si>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</si>
  <si>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</si>
  <si>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</si>
  <si>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</si>
  <si>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</si>
  <si>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</si>
  <si>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</si>
  <si>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</si>
  <si>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</si>
  <si>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</si>
  <si>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</si>
  <si>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</si>
  <si>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</si>
  <si>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</si>
  <si>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</si>
  <si>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</si>
  <si>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</si>
  <si>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</si>
  <si>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</si>
  <si>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</si>
  <si>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</si>
  <si>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</si>
  <si>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</si>
  <si>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</si>
  <si>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</si>
  <si>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</si>
  <si>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</si>
  <si>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</si>
  <si>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</si>
  <si>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</si>
  <si>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</si>
  <si>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</si>
  <si>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</si>
  <si>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</si>
  <si>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</si>
  <si>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</si>
  <si>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</si>
  <si>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</si>
  <si>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</si>
  <si>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</si>
  <si>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</si>
  <si>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</si>
  <si>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</si>
  <si>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</si>
  <si>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</si>
  <si>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</si>
  <si>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</si>
  <si>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</si>
  <si>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</si>
  <si>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</si>
  <si>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</si>
  <si>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</si>
  <si>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</si>
  <si>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</si>
  <si>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</si>
  <si>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</si>
  <si>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</si>
  <si>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</si>
  <si>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</si>
  <si>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</si>
  <si>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</si>
  <si>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</si>
  <si>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</si>
  <si>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</si>
  <si>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</si>
  <si>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</si>
  <si>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</si>
  <si>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</si>
  <si>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</si>
  <si>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</si>
  <si>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</si>
  <si>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</si>
  <si>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</si>
  <si>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</si>
  <si>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</si>
  <si>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</si>
  <si>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</si>
  <si>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</si>
  <si>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</si>
  <si>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</si>
  <si>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</si>
  <si>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</si>
  <si>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</si>
  <si>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</si>
  <si>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</si>
  <si>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</si>
  <si>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</si>
  <si>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</si>
  <si>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</si>
  <si>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</si>
  <si>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</si>
  <si>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</si>
  <si>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</si>
  <si>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</si>
  <si>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</si>
  <si>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</si>
  <si>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</si>
  <si>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</si>
  <si>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</si>
  <si>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</si>
  <si>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</si>
  <si>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</si>
  <si>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</si>
  <si>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</si>
  <si>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</si>
  <si>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</si>
  <si>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</si>
  <si>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</si>
  <si>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</si>
  <si>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</si>
  <si>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</si>
  <si>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</si>
  <si>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</si>
  <si>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</si>
  <si>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</si>
  <si>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</si>
  <si>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</si>
  <si>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</si>
  <si>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</si>
  <si>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</si>
  <si>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</si>
  <si>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</si>
  <si>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</si>
  <si>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</si>
  <si>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</si>
  <si>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</si>
  <si>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</si>
  <si>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</si>
  <si>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</si>
  <si>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</si>
  <si>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</si>
  <si>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</si>
  <si>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</si>
  <si>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</si>
  <si>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</si>
  <si>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</si>
  <si>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</si>
  <si>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</si>
  <si>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</si>
  <si>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</si>
  <si>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</si>
  <si>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</si>
  <si>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</si>
  <si>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</si>
  <si>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</si>
  <si>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</si>
  <si>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</si>
  <si>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</si>
  <si>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</si>
  <si>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</si>
  <si>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</si>
  <si>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</si>
  <si>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</si>
  <si>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</si>
  <si>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</si>
  <si>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</si>
  <si>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</si>
  <si>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</si>
  <si>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</si>
  <si>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</si>
  <si>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</si>
  <si>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</si>
  <si>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</si>
  <si>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</si>
  <si>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</si>
  <si>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</si>
  <si>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</si>
  <si>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</si>
  <si>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</si>
  <si>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</si>
  <si>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</si>
  <si>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</si>
  <si>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</si>
  <si>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</si>
  <si>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</si>
  <si>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</si>
  <si>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</si>
  <si>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</si>
  <si>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</si>
  <si>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</si>
  <si>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</si>
  <si>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</si>
  <si>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</si>
  <si>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</si>
  <si>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</si>
  <si>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</si>
  <si>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</si>
  <si>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</si>
  <si>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</si>
  <si>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</si>
  <si>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</si>
  <si>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</si>
  <si>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</si>
  <si>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</si>
  <si>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</si>
  <si>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</si>
  <si>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</si>
  <si>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</si>
  <si>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</si>
  <si>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</si>
  <si>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</si>
  <si>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</si>
  <si>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</si>
  <si>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</si>
  <si>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</si>
  <si>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</si>
  <si>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</si>
  <si>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</si>
  <si>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</si>
  <si>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</si>
  <si>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</si>
  <si>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</si>
  <si>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</si>
  <si>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</si>
  <si>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</si>
  <si>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</si>
  <si>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</si>
  <si>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</si>
  <si>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</si>
  <si>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</si>
  <si>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</si>
  <si>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</si>
  <si>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</si>
  <si>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</si>
  <si>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</si>
  <si>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</si>
  <si>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</si>
  <si>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</si>
  <si>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</si>
  <si>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</si>
  <si>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</si>
  <si>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</si>
  <si>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</si>
  <si>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</si>
  <si>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</si>
  <si>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</si>
  <si>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</si>
  <si>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</si>
  <si>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</si>
  <si>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</si>
  <si>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</si>
  <si>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</si>
  <si>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</si>
  <si>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</si>
  <si>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</si>
  <si>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</si>
  <si>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</si>
  <si>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</si>
  <si>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</si>
  <si>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</si>
  <si>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</si>
  <si>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</si>
  <si>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</si>
  <si>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</si>
  <si>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</si>
  <si>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</si>
  <si>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</si>
  <si>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</si>
  <si>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</si>
  <si>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</si>
  <si>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</si>
  <si>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</si>
  <si>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</si>
  <si>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</si>
  <si>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</si>
  <si>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</si>
  <si>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</si>
  <si>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</si>
  <si>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</si>
  <si>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</si>
  <si>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</si>
  <si>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</si>
  <si>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</si>
  <si>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</si>
  <si>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</si>
  <si>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</si>
  <si>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</si>
  <si>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</si>
  <si>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</si>
  <si>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</si>
  <si>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</si>
  <si>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</si>
  <si>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</si>
  <si>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</si>
  <si>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</si>
  <si>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</si>
  <si>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</si>
  <si>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</si>
  <si>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</si>
  <si>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</si>
  <si>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</si>
  <si>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</si>
  <si>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</si>
  <si>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</si>
  <si>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</si>
  <si>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</si>
  <si>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</si>
  <si>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</si>
  <si>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</si>
  <si>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</si>
  <si>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</si>
  <si>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</si>
  <si>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</si>
  <si>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</si>
  <si>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</si>
  <si>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</si>
  <si>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</si>
  <si>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</si>
  <si>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</si>
  <si>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</si>
  <si>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</si>
  <si>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</si>
  <si>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</si>
  <si>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</si>
  <si>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</si>
  <si>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</si>
  <si>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</si>
  <si>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</si>
  <si>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</si>
  <si>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</si>
  <si>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</si>
  <si>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</si>
  <si>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</si>
  <si>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</si>
  <si>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</si>
  <si>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</si>
  <si>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</si>
  <si>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</si>
  <si>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</si>
  <si>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</si>
  <si>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</si>
  <si>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</si>
  <si>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</si>
  <si>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</si>
  <si>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</si>
  <si>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</si>
  <si>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</si>
  <si>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</si>
  <si>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</si>
  <si>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</si>
  <si>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</si>
  <si>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</si>
  <si>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</si>
  <si>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</si>
  <si>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</si>
  <si>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</si>
  <si>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</si>
  <si>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</si>
  <si>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</si>
  <si>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</si>
  <si>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</si>
  <si>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</si>
  <si>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</si>
  <si>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</si>
  <si>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</si>
  <si>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</si>
  <si>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</si>
  <si>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</si>
  <si>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</si>
  <si>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</si>
  <si>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</si>
  <si>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</si>
  <si>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</si>
  <si>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</si>
  <si>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</si>
  <si>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</si>
  <si>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</si>
  <si>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</si>
  <si>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</si>
  <si>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</si>
  <si>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</si>
  <si>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</si>
  <si>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</si>
  <si>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</si>
  <si>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</si>
  <si>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</si>
  <si>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</si>
  <si>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</si>
  <si>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</si>
  <si>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</si>
  <si>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</si>
  <si>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</si>
  <si>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</si>
  <si>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</si>
  <si>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</si>
  <si>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</si>
  <si>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</si>
  <si>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</si>
  <si>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</si>
  <si>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</si>
  <si>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</si>
  <si>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</si>
  <si>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</si>
  <si>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</si>
  <si>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</si>
  <si>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</si>
  <si>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</si>
  <si>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</si>
  <si>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</si>
  <si>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</si>
  <si>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</si>
  <si>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</si>
  <si>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</si>
  <si>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</si>
  <si>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</si>
  <si>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</si>
  <si>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</si>
  <si>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</si>
  <si>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</si>
  <si>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</si>
  <si>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</si>
  <si>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</si>
  <si>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</si>
  <si>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</si>
  <si>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</si>
  <si>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</si>
  <si>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</si>
  <si>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</si>
  <si>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</si>
  <si>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</si>
  <si>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</si>
  <si>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</si>
  <si>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</si>
  <si>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</si>
  <si>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</si>
  <si>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</si>
  <si>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</si>
  <si>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</si>
  <si>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</si>
  <si>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</si>
  <si>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</si>
  <si>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</si>
  <si>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</si>
  <si>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</si>
  <si>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</si>
  <si>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</si>
  <si>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</si>
  <si>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</si>
  <si>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</si>
  <si>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</si>
  <si>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</si>
  <si>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</si>
  <si>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</si>
  <si>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</si>
  <si>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</si>
  <si>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</si>
  <si>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</si>
  <si>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</si>
  <si>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</si>
  <si>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</si>
  <si>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</si>
  <si>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</si>
  <si>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</si>
  <si>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</si>
  <si>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</si>
  <si>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</si>
  <si>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</si>
  <si>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</si>
  <si>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</si>
  <si>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</si>
  <si>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</si>
  <si>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</si>
  <si>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</si>
  <si>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</si>
  <si>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</si>
  <si>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</si>
  <si>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</si>
  <si>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</si>
  <si>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</si>
  <si>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</si>
  <si>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</si>
  <si>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</si>
  <si>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</si>
  <si>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</si>
  <si>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</si>
  <si>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</si>
  <si>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</si>
  <si>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</si>
  <si>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</si>
  <si>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</si>
  <si>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</si>
  <si>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</si>
  <si>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</si>
  <si>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</si>
  <si>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</si>
  <si>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</si>
  <si>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</si>
  <si>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</si>
  <si>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</si>
  <si>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</si>
  <si>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</si>
  <si>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</si>
  <si>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</si>
  <si>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</si>
  <si>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</si>
  <si>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</si>
  <si>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</si>
  <si>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</si>
  <si>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</si>
  <si>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</si>
  <si>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</si>
  <si>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</si>
  <si>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</si>
  <si>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</si>
  <si>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</si>
  <si>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</si>
  <si>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</si>
  <si>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</si>
  <si>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</si>
  <si>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</si>
  <si>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</si>
  <si>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</si>
  <si>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</si>
  <si>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</si>
  <si>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</si>
  <si>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</si>
  <si>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</si>
  <si>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</si>
  <si>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</si>
  <si>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</si>
  <si>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</si>
  <si>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</si>
  <si>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</si>
  <si>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</si>
  <si>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</si>
  <si>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</si>
  <si>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</si>
  <si>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</si>
  <si>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</si>
  <si>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</si>
  <si>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</si>
  <si>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</si>
  <si>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</si>
  <si>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</si>
  <si>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</si>
  <si>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</si>
  <si>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</si>
  <si>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</si>
  <si>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</si>
  <si>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</si>
  <si>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</si>
  <si>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</si>
  <si>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</si>
  <si>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</si>
  <si>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</si>
  <si>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</si>
  <si>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</si>
  <si>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</si>
  <si>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</si>
  <si>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</si>
  <si>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</si>
  <si>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</si>
  <si>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</si>
  <si>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</si>
  <si>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</si>
  <si>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</si>
  <si>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</si>
  <si>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</si>
  <si>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</si>
  <si>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</si>
  <si>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</si>
  <si>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</si>
  <si>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</si>
  <si>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</si>
  <si>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</si>
  <si>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</si>
  <si>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</si>
  <si>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</si>
  <si>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</si>
  <si>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</si>
  <si>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</si>
  <si>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</si>
  <si>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</si>
  <si>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</si>
  <si>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</si>
  <si>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</si>
  <si>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</si>
  <si>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</si>
  <si>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</si>
  <si>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</si>
  <si>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</si>
  <si>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</si>
  <si>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</si>
  <si>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</si>
  <si>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</si>
  <si>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</si>
  <si>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</si>
  <si>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</si>
  <si>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</si>
  <si>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</si>
  <si>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</si>
  <si>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</si>
  <si>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</si>
  <si>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</si>
  <si>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</si>
  <si>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</si>
  <si>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</si>
  <si>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</si>
  <si>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</si>
  <si>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</si>
  <si>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</si>
  <si>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</si>
  <si>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</si>
  <si>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</si>
  <si>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</si>
  <si>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</si>
  <si>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</si>
  <si>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</si>
  <si>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</si>
  <si>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</si>
  <si>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</si>
  <si>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</si>
  <si>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</si>
  <si>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</si>
  <si>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</si>
  <si>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</si>
  <si>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</si>
  <si>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</si>
  <si>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</si>
  <si>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</si>
  <si>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</si>
  <si>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</si>
  <si>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</si>
  <si>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</si>
  <si>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</si>
  <si>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</si>
  <si>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</si>
  <si>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</si>
  <si>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</si>
  <si>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</si>
  <si>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</si>
  <si>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</si>
  <si>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</si>
  <si>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</si>
  <si>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</si>
  <si>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</si>
  <si>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</si>
  <si>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</si>
  <si>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</si>
  <si>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</si>
  <si>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</si>
  <si>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</si>
  <si>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</si>
  <si>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</si>
  <si>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</si>
  <si>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</si>
  <si>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</si>
  <si>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</si>
  <si>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</si>
  <si>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</si>
  <si>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</si>
  <si>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</si>
  <si>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</si>
  <si>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</si>
  <si>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</si>
  <si>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</si>
  <si>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</si>
  <si>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</si>
  <si>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</si>
  <si>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</si>
  <si>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</si>
  <si>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</si>
  <si>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</si>
  <si>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</si>
  <si>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</si>
  <si>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</si>
  <si>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</si>
  <si>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</si>
  <si>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</si>
  <si>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</si>
  <si>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</si>
  <si>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</si>
  <si>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</si>
  <si>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</si>
  <si>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</si>
  <si>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</si>
  <si>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</si>
  <si>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</si>
  <si>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</si>
  <si>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</si>
  <si>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</si>
  <si>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</si>
  <si>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</si>
  <si>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</si>
  <si>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</si>
  <si>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</si>
  <si>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</si>
  <si>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</si>
  <si>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</si>
  <si>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</si>
  <si>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</si>
  <si>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</si>
  <si>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</si>
  <si>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</si>
  <si>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</si>
  <si>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</si>
  <si>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</si>
  <si>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</si>
  <si>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</si>
  <si>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</si>
  <si>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</si>
  <si>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</si>
  <si>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</si>
  <si>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</si>
  <si>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</si>
  <si>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</si>
  <si>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</si>
  <si>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</si>
  <si>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</si>
  <si>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</si>
  <si>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</si>
  <si>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</si>
  <si>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</si>
  <si>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</si>
  <si>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</si>
  <si>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</si>
  <si>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</si>
  <si>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</si>
  <si>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</si>
  <si>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</si>
  <si>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</si>
  <si>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</si>
  <si>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</si>
  <si>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</si>
  <si>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</si>
  <si>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</si>
  <si>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</si>
  <si>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</si>
  <si>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</si>
  <si>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</si>
  <si>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</si>
  <si>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</si>
  <si>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</si>
  <si>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</si>
  <si>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</si>
  <si>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</si>
  <si>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</si>
  <si>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</si>
  <si>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</si>
  <si>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</si>
  <si>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</si>
  <si>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</si>
  <si>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</si>
  <si>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</si>
  <si>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</si>
  <si>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</si>
  <si>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</si>
  <si>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</si>
  <si>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</si>
  <si>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</si>
  <si>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</si>
  <si>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</si>
  <si>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</si>
  <si>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</si>
  <si>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</si>
  <si>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</si>
  <si>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</si>
  <si>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</si>
  <si>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</si>
  <si>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</si>
  <si>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</si>
  <si>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</si>
  <si>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</si>
  <si>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</si>
  <si>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</si>
  <si>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</si>
  <si>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</si>
  <si>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</si>
  <si>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</si>
  <si>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</si>
  <si>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</si>
  <si>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</si>
  <si>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</si>
  <si>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</si>
  <si>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</si>
  <si>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</si>
  <si>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</si>
  <si>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</si>
  <si>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</si>
  <si>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</si>
  <si>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</si>
  <si>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</si>
  <si>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</si>
  <si>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</si>
  <si>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</si>
  <si>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</si>
  <si>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</si>
  <si>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</si>
  <si>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</si>
  <si>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</si>
  <si>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</si>
  <si>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</si>
  <si>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</si>
  <si>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</si>
  <si>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</si>
  <si>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</si>
  <si>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</si>
  <si>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</si>
  <si>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</si>
  <si>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</si>
  <si>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</si>
  <si>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</si>
  <si>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</si>
  <si>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</si>
  <si>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</si>
  <si>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</si>
  <si>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</si>
  <si>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</si>
  <si>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</si>
  <si>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</si>
  <si>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</si>
  <si>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</si>
  <si>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</si>
  <si>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</si>
  <si>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</si>
  <si>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</si>
  <si>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</si>
  <si>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</si>
  <si>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</si>
  <si>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</si>
  <si>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</si>
  <si>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</si>
  <si>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</si>
  <si>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</si>
  <si>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</si>
  <si>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</si>
  <si>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</si>
  <si>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</si>
  <si>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</si>
  <si>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</si>
  <si>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</si>
  <si>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</si>
  <si>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</si>
  <si>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</si>
  <si>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</si>
  <si>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</si>
  <si>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</si>
  <si>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</si>
  <si>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</si>
  <si>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</si>
  <si>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</si>
  <si>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</si>
  <si>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</si>
  <si>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</si>
  <si>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</si>
  <si>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</si>
  <si>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</si>
  <si>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</si>
  <si>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</si>
  <si>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</si>
  <si>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</si>
  <si>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</si>
  <si>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</si>
  <si>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</si>
  <si>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</si>
  <si>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</si>
  <si>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</si>
  <si>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</si>
  <si>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</si>
  <si>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</si>
  <si>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</si>
  <si>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</si>
  <si>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</si>
  <si>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</si>
  <si>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</si>
  <si>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</si>
  <si>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</si>
  <si>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</si>
  <si>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</si>
  <si>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</si>
  <si>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</si>
  <si>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</si>
  <si>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</si>
  <si>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</si>
  <si>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</si>
  <si>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</si>
  <si>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</si>
  <si>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</si>
  <si>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</si>
  <si>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</si>
  <si>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</si>
  <si>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</si>
  <si>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</si>
  <si>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</si>
  <si>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</si>
  <si>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</si>
  <si>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</si>
  <si>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</si>
  <si>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</si>
  <si>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</si>
  <si>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</si>
  <si>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</si>
  <si>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</si>
  <si>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</si>
  <si>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</si>
  <si>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</si>
  <si>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</si>
  <si>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</si>
  <si>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</si>
  <si>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</si>
  <si>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</si>
  <si>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</si>
  <si>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</si>
  <si>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</si>
  <si>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</si>
  <si>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</si>
  <si>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</si>
  <si>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</si>
  <si>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</si>
  <si>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</si>
  <si>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</si>
  <si>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</si>
  <si>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</si>
  <si>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</si>
  <si>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</si>
  <si>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</si>
  <si>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</si>
  <si>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</si>
  <si>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</si>
  <si>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</si>
  <si>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</si>
  <si>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</si>
  <si>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</si>
  <si>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</si>
  <si>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</si>
  <si>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</si>
  <si>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</si>
  <si>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</si>
  <si>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</si>
  <si>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</si>
  <si>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</si>
  <si>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</si>
  <si>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</si>
  <si>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</si>
  <si>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</si>
  <si>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</si>
  <si>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</si>
  <si>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</si>
  <si>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</si>
  <si>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</si>
  <si>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</si>
  <si>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</si>
  <si>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</si>
  <si>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</si>
  <si>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</si>
  <si>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</si>
  <si>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</si>
  <si>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</si>
  <si>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</si>
  <si>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</si>
  <si>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</si>
  <si>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</si>
  <si>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</si>
  <si>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</si>
  <si>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</si>
  <si>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</si>
  <si>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</si>
  <si>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</si>
  <si>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</si>
  <si>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</si>
  <si>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</si>
  <si>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</si>
  <si>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</si>
  <si>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</si>
  <si>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</si>
  <si>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</si>
  <si>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</si>
  <si>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</si>
  <si>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</si>
  <si>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</si>
  <si>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</si>
  <si>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</si>
  <si>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</si>
  <si>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</si>
  <si>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</si>
  <si>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</si>
  <si>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</si>
  <si>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</si>
  <si>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</si>
  <si>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</si>
  <si>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</si>
  <si>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</si>
  <si>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</si>
  <si>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</si>
  <si>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</si>
  <si>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</si>
  <si>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</si>
  <si>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</si>
  <si>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</si>
  <si>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</si>
  <si>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</si>
  <si>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</si>
  <si>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</si>
  <si>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</si>
  <si>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</si>
  <si>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</si>
  <si>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</si>
  <si>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</si>
  <si>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</si>
  <si>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</si>
  <si>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</si>
  <si>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</si>
  <si>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</si>
  <si>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</si>
  <si>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</si>
  <si>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</si>
  <si>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</si>
  <si>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</si>
  <si>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</si>
  <si>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</si>
  <si>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</si>
  <si>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</si>
  <si>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</si>
  <si>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</si>
  <si>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</si>
  <si>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</si>
  <si>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</si>
  <si>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</si>
  <si>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</si>
  <si>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</si>
  <si>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</si>
  <si>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</si>
  <si>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</si>
  <si>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</si>
  <si>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</si>
  <si>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</si>
  <si>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</si>
  <si>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</si>
  <si>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</si>
  <si>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</si>
  <si>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</si>
  <si>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</si>
  <si>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</si>
  <si>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</si>
  <si>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</si>
  <si>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</si>
  <si>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</si>
  <si>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</si>
  <si>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</si>
  <si>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</si>
  <si>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</si>
  <si>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</si>
  <si>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</si>
  <si>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</si>
  <si>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</si>
  <si>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</si>
  <si>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</si>
  <si>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</si>
  <si>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</si>
  <si>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</si>
  <si>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</si>
  <si>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</si>
  <si>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</si>
  <si>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</si>
  <si>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</si>
  <si>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</si>
  <si>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</si>
  <si>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</si>
  <si>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</si>
  <si>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</si>
  <si>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</si>
  <si>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</si>
  <si>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</si>
  <si>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</si>
  <si>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</si>
  <si>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</si>
  <si>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</si>
  <si>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</si>
  <si>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</si>
  <si>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</si>
  <si>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</si>
  <si>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</si>
  <si>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</si>
  <si>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</si>
  <si>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</si>
  <si>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</si>
  <si>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</si>
  <si>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</si>
  <si>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</si>
  <si>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</si>
  <si>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</si>
  <si>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</si>
  <si>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</si>
  <si>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</si>
  <si>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</si>
  <si>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</si>
  <si>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</si>
  <si>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</si>
  <si>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</si>
  <si>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</si>
  <si>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</si>
  <si>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</si>
  <si>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</si>
  <si>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</si>
  <si>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</si>
  <si>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</si>
  <si>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</si>
  <si>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</si>
  <si>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</si>
  <si>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</si>
  <si>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</si>
  <si>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</si>
  <si>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</si>
  <si>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</si>
  <si>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</si>
  <si>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</si>
  <si>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</si>
  <si>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</si>
  <si>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</si>
  <si>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</si>
  <si>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</si>
  <si>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</si>
  <si>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</si>
  <si>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</si>
  <si>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</si>
  <si>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</si>
  <si>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</si>
  <si>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</si>
  <si>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</si>
  <si>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</si>
  <si>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</si>
  <si>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</si>
  <si>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</si>
  <si>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</si>
  <si>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</si>
  <si>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</si>
  <si>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</si>
  <si>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</si>
  <si>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</si>
  <si>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</si>
  <si>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</si>
  <si>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</si>
  <si>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</si>
  <si>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</si>
  <si>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</si>
  <si>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</si>
  <si>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</si>
  <si>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</si>
  <si>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</si>
  <si>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</si>
  <si>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</si>
  <si>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</si>
  <si>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</si>
  <si>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</si>
  <si>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</si>
  <si>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</si>
  <si>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</si>
  <si>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</si>
  <si>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</si>
  <si>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</si>
  <si>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</si>
  <si>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</si>
  <si>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</si>
  <si>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</si>
  <si>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</si>
  <si>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</si>
  <si>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</si>
  <si>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</si>
  <si>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</si>
  <si>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</si>
  <si>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</si>
  <si>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</si>
  <si>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</si>
  <si>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</si>
  <si>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</si>
  <si>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</si>
  <si>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</si>
  <si>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</si>
  <si>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</si>
  <si>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</si>
  <si>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</si>
  <si>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</si>
  <si>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</si>
  <si>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</si>
  <si>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</si>
  <si>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</si>
  <si>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</si>
  <si>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</si>
  <si>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</si>
  <si>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</si>
  <si>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</si>
  <si>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</si>
  <si>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</si>
  <si>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</si>
  <si>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</si>
  <si>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</si>
  <si>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</si>
  <si>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</si>
  <si>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</si>
  <si>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</si>
  <si>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</si>
  <si>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</si>
  <si>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</si>
  <si>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</si>
  <si>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</si>
  <si>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</si>
  <si>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</si>
  <si>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</si>
  <si>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</si>
  <si>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</si>
  <si>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</si>
  <si>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</si>
  <si>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</si>
  <si>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</si>
  <si>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</si>
  <si>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</si>
  <si>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</si>
  <si>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</si>
  <si>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</si>
  <si>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</si>
  <si>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</si>
  <si>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</si>
  <si>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</si>
  <si>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</si>
  <si>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</si>
  <si>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</si>
  <si>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</si>
  <si>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</si>
  <si>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</si>
  <si>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</si>
  <si>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</si>
  <si>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</si>
  <si>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</si>
  <si>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</si>
  <si>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</si>
  <si>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</si>
  <si>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</si>
  <si>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</si>
  <si>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</si>
  <si>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</si>
  <si>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</si>
  <si>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</si>
  <si>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</si>
  <si>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</si>
  <si>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</si>
  <si>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</si>
  <si>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</si>
  <si>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</si>
  <si>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</si>
  <si>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</si>
  <si>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</si>
  <si>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</si>
  <si>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</si>
  <si>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</si>
  <si>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</si>
  <si>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</si>
  <si>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</si>
  <si>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</si>
  <si>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</si>
  <si>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</si>
  <si>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</si>
  <si>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</si>
  <si>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</si>
  <si>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</si>
  <si>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</si>
  <si>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</si>
  <si>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</si>
  <si>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</si>
  <si>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</si>
  <si>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</si>
  <si>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</si>
  <si>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</si>
  <si>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</si>
  <si>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</si>
  <si>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</si>
  <si>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</si>
  <si>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</si>
  <si>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</si>
  <si>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</si>
  <si>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</si>
  <si>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</si>
  <si>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</si>
  <si>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</si>
  <si>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</si>
  <si>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</si>
  <si>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</si>
  <si>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</si>
  <si>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</si>
  <si>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</si>
  <si>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</si>
  <si>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</si>
  <si>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</si>
  <si>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</si>
  <si>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</si>
  <si>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</si>
  <si>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</si>
  <si>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</si>
  <si>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</si>
  <si>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</si>
  <si>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</si>
  <si>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</si>
  <si>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</si>
  <si>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</si>
  <si>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</si>
  <si>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</si>
  <si>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</si>
  <si>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</si>
  <si>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</si>
  <si>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</si>
  <si>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</si>
  <si>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</si>
  <si>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</si>
  <si>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</si>
  <si>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</si>
  <si>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</si>
  <si>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</si>
  <si>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</si>
  <si>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</si>
  <si>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</si>
  <si>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</si>
  <si>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</si>
  <si>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</si>
  <si>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</si>
  <si>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</si>
  <si>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</si>
  <si>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</si>
  <si>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</si>
  <si>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</si>
  <si>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</si>
  <si>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</si>
  <si>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</si>
  <si>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</si>
  <si>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</si>
  <si>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</si>
  <si>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</si>
  <si>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</si>
  <si>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</si>
  <si>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</si>
  <si>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</si>
  <si>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</si>
  <si>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</si>
  <si>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</si>
  <si>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</si>
  <si>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</si>
  <si>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</si>
  <si>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</si>
  <si>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</si>
  <si>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</si>
  <si>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</si>
  <si>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</si>
  <si>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</si>
  <si>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</si>
  <si>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</si>
  <si>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</si>
  <si>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</si>
  <si>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</si>
  <si>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</si>
  <si>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</si>
  <si>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</si>
  <si>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</si>
  <si>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</si>
  <si>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</si>
  <si>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</si>
  <si>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</si>
  <si>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</si>
  <si>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</si>
  <si>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</si>
  <si>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</si>
  <si>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</si>
  <si>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</si>
  <si>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</si>
  <si>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</si>
  <si>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</si>
  <si>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</si>
  <si>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</si>
  <si>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</si>
  <si>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</si>
  <si>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</si>
  <si>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</si>
  <si>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</si>
  <si>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</si>
  <si>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</si>
  <si>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</si>
  <si>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</si>
  <si>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</si>
  <si>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</si>
  <si>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</si>
  <si>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</si>
  <si>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</si>
  <si>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</si>
  <si>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</si>
  <si>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</si>
  <si>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</si>
  <si>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</si>
  <si>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</si>
  <si>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</si>
  <si>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</si>
  <si>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</si>
  <si>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</si>
  <si>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</si>
  <si>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</si>
  <si>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</si>
  <si>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</si>
  <si>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</si>
  <si>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</si>
  <si>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</si>
  <si>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</si>
  <si>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</si>
  <si>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</si>
  <si>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</si>
  <si>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</si>
  <si>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</si>
  <si>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</si>
  <si>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</si>
  <si>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</si>
  <si>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</si>
  <si>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</si>
  <si>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</si>
  <si>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</si>
  <si>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</si>
  <si>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</si>
  <si>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</si>
  <si>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</si>
  <si>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</si>
  <si>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</si>
  <si>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</si>
  <si>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</si>
  <si>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</si>
  <si>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</si>
  <si>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</si>
  <si>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</si>
  <si>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</si>
  <si>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</si>
  <si>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</si>
  <si>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</si>
  <si>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</si>
  <si>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</si>
  <si>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</si>
  <si>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</si>
  <si>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</si>
  <si>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</si>
  <si>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</si>
  <si>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</si>
  <si>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</si>
  <si>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</si>
  <si>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</si>
  <si>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</si>
  <si>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</si>
  <si>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</si>
  <si>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</si>
  <si>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</si>
  <si>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</si>
  <si>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</si>
  <si>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</si>
  <si>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</si>
  <si>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</si>
  <si>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</si>
  <si>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</si>
  <si>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</si>
  <si>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</si>
  <si>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</si>
  <si>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</si>
  <si>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</si>
  <si>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</si>
  <si>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</si>
  <si>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</si>
  <si>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</si>
  <si>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</si>
  <si>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</si>
  <si>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</si>
  <si>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</si>
  <si>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</si>
  <si>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</si>
  <si>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</si>
  <si>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</si>
  <si>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</si>
  <si>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</si>
  <si>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</si>
  <si>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</si>
  <si>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</si>
  <si>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</si>
  <si>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</si>
  <si>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</si>
  <si>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</si>
  <si>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</si>
  <si>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</si>
  <si>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</si>
  <si>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</si>
  <si>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</si>
  <si>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</si>
  <si>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</si>
  <si>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</si>
  <si>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</si>
  <si>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</si>
  <si>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</si>
  <si>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</si>
  <si>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</si>
  <si>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</si>
  <si>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</si>
  <si>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</si>
  <si>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</si>
  <si>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</si>
  <si>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</si>
  <si>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</si>
  <si>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</si>
  <si>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</si>
  <si>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</si>
  <si>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</si>
  <si>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</si>
  <si>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</si>
  <si>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</si>
  <si>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</si>
  <si>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</si>
  <si>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</si>
  <si>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</si>
  <si>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</si>
  <si>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</si>
  <si>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</si>
  <si>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</si>
  <si>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</si>
  <si>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</si>
  <si>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</si>
  <si>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</si>
  <si>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</si>
  <si>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</si>
  <si>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</si>
  <si>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</si>
  <si>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</si>
  <si>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</si>
  <si>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</si>
  <si>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</si>
  <si>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</si>
  <si>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</si>
  <si>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</si>
  <si>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</si>
  <si>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</si>
  <si>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</si>
  <si>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</si>
  <si>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</si>
  <si>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</si>
  <si>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</si>
  <si>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</si>
  <si>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</si>
  <si>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</si>
  <si>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</si>
  <si>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</si>
  <si>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</si>
  <si>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</si>
  <si>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</si>
  <si>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</si>
  <si>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</si>
  <si>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</si>
  <si>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</si>
  <si>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</si>
  <si>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</si>
  <si>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</si>
  <si>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</si>
  <si>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</si>
  <si>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</si>
  <si>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</si>
  <si>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</si>
  <si>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</si>
  <si>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</si>
  <si>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</si>
  <si>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</si>
  <si>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</si>
  <si>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</si>
  <si>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</si>
  <si>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</si>
  <si>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</si>
  <si>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</si>
  <si>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</si>
  <si>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</si>
  <si>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</si>
  <si>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</si>
  <si>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</si>
  <si>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</si>
  <si>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</si>
  <si>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</si>
  <si>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</si>
  <si>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</si>
  <si>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</si>
  <si>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</si>
  <si>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</si>
  <si>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</si>
  <si>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</si>
  <si>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</si>
  <si>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</si>
  <si>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</si>
  <si>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</si>
  <si>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</si>
  <si>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</si>
  <si>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</si>
  <si>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</si>
  <si>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</si>
  <si>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</si>
  <si>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</si>
  <si>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</si>
  <si>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</si>
  <si>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</si>
  <si>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</si>
  <si>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</si>
  <si>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</si>
  <si>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</si>
  <si>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</si>
  <si>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</si>
  <si>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</si>
  <si>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</si>
  <si>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</si>
  <si>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</si>
  <si>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</si>
  <si>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</si>
  <si>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</si>
  <si>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</si>
  <si>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</si>
  <si>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</si>
  <si>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</si>
  <si>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</si>
  <si>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</si>
  <si>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</si>
  <si>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</si>
  <si>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</si>
  <si>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</si>
  <si>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</si>
  <si>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</si>
  <si>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</si>
  <si>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</si>
  <si>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</si>
  <si>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</si>
  <si>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</si>
  <si>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</si>
  <si>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</si>
  <si>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</si>
  <si>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</si>
  <si>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</si>
  <si>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</si>
  <si>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</si>
  <si>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</si>
  <si>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</si>
  <si>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</si>
  <si>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</si>
  <si>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</si>
  <si>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</si>
  <si>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</si>
  <si>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</si>
  <si>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</si>
  <si>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</si>
  <si>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</si>
  <si>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</si>
  <si>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</si>
  <si>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</si>
  <si>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</si>
  <si>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</si>
  <si>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</si>
  <si>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</si>
  <si>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</si>
  <si>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</si>
  <si>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</si>
  <si>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</si>
  <si>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</si>
  <si>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</si>
  <si>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</si>
  <si>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</si>
  <si>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</si>
  <si>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</si>
  <si>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</si>
  <si>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</si>
  <si>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</si>
  <si>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</si>
  <si>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</si>
  <si>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</si>
  <si>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</si>
  <si>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</si>
  <si>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</si>
  <si>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</si>
  <si>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</si>
  <si>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</si>
  <si>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</si>
  <si>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</si>
  <si>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</si>
  <si>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</si>
  <si>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</si>
  <si>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</si>
  <si>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</si>
  <si>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</si>
  <si>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</si>
  <si>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</si>
  <si>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</si>
  <si>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</si>
  <si>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</si>
  <si>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</si>
  <si>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</si>
  <si>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</si>
  <si>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</si>
  <si>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</si>
  <si>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</si>
  <si>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</si>
  <si>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</si>
  <si>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</si>
  <si>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</si>
  <si>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</si>
  <si>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</si>
  <si>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</si>
  <si>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</si>
  <si>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</si>
  <si>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</si>
  <si>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</si>
  <si>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</si>
  <si>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</si>
  <si>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</si>
  <si>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</si>
  <si>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</si>
  <si>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</si>
  <si>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</si>
  <si>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</si>
  <si>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</si>
  <si>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</si>
  <si>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</si>
  <si>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</si>
  <si>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</si>
  <si>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</si>
  <si>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</si>
  <si>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</si>
  <si>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</si>
  <si>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</si>
  <si>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</si>
  <si>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</si>
  <si>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</si>
  <si>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</si>
  <si>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</si>
  <si>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</si>
  <si>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</si>
  <si>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</si>
  <si>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</si>
  <si>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</si>
  <si>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</si>
  <si>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</si>
  <si>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</si>
  <si>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</si>
  <si>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</si>
  <si>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</si>
  <si>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</si>
  <si>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</si>
  <si>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</si>
  <si>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</si>
  <si>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</si>
  <si>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</si>
  <si>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</si>
  <si>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</si>
  <si>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</si>
  <si>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</si>
  <si>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</si>
  <si>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</si>
  <si>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</si>
  <si>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</si>
  <si>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</si>
  <si>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</si>
  <si>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</si>
  <si>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</si>
  <si>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</si>
  <si>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</si>
  <si>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</si>
  <si>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</si>
  <si>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</si>
  <si>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</si>
  <si>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</si>
  <si>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</si>
  <si>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</si>
  <si>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</si>
  <si>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</si>
  <si>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</si>
  <si>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</si>
  <si>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</si>
  <si>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</si>
  <si>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</si>
  <si>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</si>
  <si>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</si>
  <si>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</si>
  <si>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</si>
  <si>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</si>
  <si>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</si>
  <si>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</si>
  <si>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</si>
  <si>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</si>
  <si>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</si>
  <si>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</si>
  <si>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</si>
  <si>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</si>
  <si>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</si>
  <si>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</si>
  <si>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</si>
  <si>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</si>
  <si>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</si>
  <si>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</si>
  <si>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</si>
  <si>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</si>
  <si>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</si>
  <si>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</si>
  <si>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</si>
  <si>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</si>
  <si>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</si>
  <si>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</si>
  <si>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</si>
  <si>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</si>
  <si>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</si>
  <si>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</si>
  <si>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</si>
  <si>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</si>
  <si>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</si>
  <si>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</si>
  <si>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</si>
  <si>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</si>
  <si>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</si>
  <si>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</si>
  <si>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</si>
  <si>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</si>
  <si>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</si>
  <si>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</si>
  <si>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</si>
  <si>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</si>
  <si>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</si>
  <si>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</si>
  <si>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</si>
  <si>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</si>
  <si>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</si>
  <si>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</si>
  <si>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</si>
  <si>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</si>
  <si>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</si>
  <si>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</si>
  <si>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</si>
  <si>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</si>
  <si>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</si>
  <si>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</si>
  <si>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</si>
  <si>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</si>
  <si>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</si>
  <si>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</si>
  <si>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</si>
  <si>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</si>
  <si>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</si>
  <si>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</si>
  <si>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</si>
  <si>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</si>
  <si>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</si>
  <si>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</si>
  <si>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</si>
  <si>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</si>
  <si>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</si>
  <si>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</si>
  <si>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</si>
  <si>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</si>
  <si>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</si>
  <si>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</si>
  <si>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</si>
  <si>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</si>
  <si>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</si>
  <si>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</si>
  <si>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</si>
  <si>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</si>
  <si>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</si>
  <si>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</si>
  <si>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</si>
  <si>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</si>
  <si>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</si>
  <si>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</si>
  <si>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</si>
  <si>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</si>
  <si>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</si>
  <si>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</si>
  <si>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</si>
  <si>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</si>
  <si>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</si>
  <si>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</si>
  <si>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</si>
  <si>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</si>
  <si>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</si>
  <si>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</si>
  <si>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</si>
  <si>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</si>
  <si>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</si>
  <si>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</si>
  <si>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</si>
  <si>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</si>
  <si>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</si>
  <si>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</si>
  <si>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</si>
  <si>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</si>
  <si>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</si>
  <si>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</si>
  <si>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</si>
  <si>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</si>
  <si>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</si>
  <si>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</si>
  <si>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</si>
  <si>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</si>
  <si>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</si>
  <si>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</si>
  <si>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</si>
  <si>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</si>
  <si>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</si>
  <si>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</si>
  <si>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</si>
  <si>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</si>
  <si>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</si>
  <si>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</si>
  <si>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</si>
  <si>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</si>
  <si>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</si>
  <si>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</si>
  <si>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</si>
  <si>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</si>
  <si>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</si>
  <si>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</si>
  <si>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</si>
  <si>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</si>
  <si>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</si>
  <si>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</si>
  <si>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</si>
  <si>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</si>
  <si>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</si>
  <si>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</si>
  <si>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</si>
  <si>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</si>
  <si>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</si>
  <si>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</si>
  <si>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</si>
  <si>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</si>
  <si>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</si>
  <si>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</si>
  <si>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</si>
  <si>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</si>
  <si>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</si>
  <si>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</si>
  <si>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</si>
  <si>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</si>
  <si>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</si>
  <si>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</si>
  <si>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</si>
  <si>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</si>
  <si>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</si>
  <si>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</si>
  <si>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</si>
  <si>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</si>
  <si>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</si>
  <si>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</si>
  <si>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</si>
  <si>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</si>
  <si>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</si>
  <si>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</si>
  <si>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</si>
  <si>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</si>
  <si>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</si>
  <si>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</si>
  <si>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</si>
  <si>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</si>
  <si>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</si>
  <si>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</si>
  <si>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</si>
  <si>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</si>
  <si>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</si>
  <si>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</si>
  <si>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</si>
  <si>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</si>
  <si>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</si>
  <si>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</si>
  <si>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</si>
  <si>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</si>
  <si>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</si>
  <si>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</si>
  <si>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</si>
  <si>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</si>
  <si>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</si>
  <si>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</si>
  <si>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</si>
  <si>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</si>
  <si>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</si>
  <si>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</si>
  <si>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</si>
  <si>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</si>
  <si>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</si>
  <si>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</si>
  <si>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</si>
  <si>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</si>
  <si>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</si>
  <si>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</si>
  <si>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</si>
  <si>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</si>
  <si>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</si>
  <si>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</si>
  <si>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</si>
  <si>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</si>
  <si>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</si>
  <si>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</si>
  <si>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</si>
  <si>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</si>
  <si>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</si>
  <si>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</si>
  <si>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</si>
  <si>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</si>
  <si>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</si>
  <si>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</si>
  <si>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</si>
  <si>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</si>
  <si>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</si>
  <si>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</si>
  <si>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</si>
  <si>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</si>
  <si>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</si>
  <si>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</si>
  <si>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</si>
  <si>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</si>
  <si>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</si>
  <si>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</si>
  <si>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</si>
  <si>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</si>
  <si>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</si>
  <si>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</si>
  <si>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</si>
  <si>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</si>
  <si>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</si>
  <si>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</si>
  <si>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</si>
  <si>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</si>
  <si>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</si>
  <si>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</si>
  <si>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</si>
  <si>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</si>
  <si>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</si>
  <si>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</si>
  <si>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</si>
  <si>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</si>
  <si>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</si>
  <si>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</si>
  <si>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</si>
  <si>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</si>
  <si>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</si>
  <si>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</si>
  <si>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</si>
  <si>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</si>
  <si>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</si>
  <si>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</si>
  <si>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</si>
  <si>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</si>
  <si>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</si>
  <si>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</si>
  <si>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</si>
  <si>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</si>
  <si>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</si>
  <si>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</si>
  <si>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</si>
  <si>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</si>
  <si>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</si>
  <si>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</si>
  <si>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</si>
  <si>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</si>
  <si>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</si>
  <si>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</si>
  <si>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</si>
  <si>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</si>
  <si>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</si>
  <si>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</si>
  <si>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</si>
  <si>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</si>
  <si>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</si>
  <si>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</si>
  <si>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</si>
  <si>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</si>
  <si>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</si>
  <si>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</si>
  <si>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</si>
  <si>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</si>
  <si>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</si>
  <si>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</si>
  <si>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</si>
  <si>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</si>
  <si>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</si>
  <si>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</si>
  <si>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</si>
  <si>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</si>
  <si>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</si>
  <si>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</si>
  <si>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</si>
  <si>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</si>
  <si>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</si>
  <si>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</si>
  <si>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</si>
  <si>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</si>
  <si>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</si>
  <si>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</si>
  <si>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</si>
  <si>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</si>
  <si>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</si>
  <si>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</si>
  <si>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</si>
  <si>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</si>
  <si>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</si>
  <si>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</si>
  <si>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</si>
  <si>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</si>
  <si>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</si>
  <si>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</si>
  <si>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</si>
  <si>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</si>
  <si>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</si>
  <si>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</si>
  <si>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</si>
  <si>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</si>
  <si>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</si>
  <si>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</si>
  <si>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</si>
  <si>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</si>
  <si>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</si>
  <si>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</si>
  <si>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</si>
  <si>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</si>
  <si>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</si>
  <si>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</si>
  <si>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</si>
  <si>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</si>
  <si>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</si>
  <si>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</si>
  <si>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</si>
  <si>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</si>
  <si>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</si>
  <si>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</si>
  <si>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</si>
  <si>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</si>
  <si>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</si>
  <si>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</si>
  <si>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</si>
  <si>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</si>
  <si>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</si>
  <si>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</si>
  <si>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</si>
  <si>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</si>
  <si>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</si>
  <si>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</si>
  <si>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</si>
  <si>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</si>
  <si>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</si>
  <si>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</si>
  <si>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</si>
  <si>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</si>
  <si>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</si>
  <si>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</si>
  <si>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</si>
  <si>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</si>
  <si>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</si>
  <si>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</si>
  <si>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</si>
  <si>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</si>
  <si>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</si>
  <si>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</si>
  <si>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</si>
  <si>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</si>
  <si>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</si>
  <si>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</si>
  <si>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</si>
  <si>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</si>
  <si>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</si>
  <si>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</si>
  <si>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</si>
  <si>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</si>
  <si>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</si>
  <si>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</si>
  <si>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</si>
  <si>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</si>
  <si>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</si>
  <si>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</si>
  <si>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</si>
  <si>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</si>
  <si>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</si>
  <si>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</si>
  <si>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</si>
  <si>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</si>
  <si>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</si>
  <si>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</si>
  <si>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</si>
  <si>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</si>
  <si>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</si>
  <si>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</si>
  <si>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</si>
  <si>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</si>
  <si>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</si>
  <si>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</si>
  <si>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</si>
  <si>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</si>
  <si>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</si>
  <si>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</si>
  <si>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</si>
  <si>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</si>
  <si>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</si>
  <si>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</si>
  <si>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</si>
  <si>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</si>
  <si>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</si>
  <si>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</si>
  <si>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</si>
  <si>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</si>
  <si>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</si>
  <si>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</si>
  <si>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</si>
  <si>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</si>
  <si>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</si>
  <si>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</si>
  <si>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</si>
  <si>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</si>
  <si>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</si>
  <si>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</si>
  <si>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</si>
  <si>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</si>
  <si>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</si>
  <si>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</si>
  <si>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</si>
  <si>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</si>
  <si>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</si>
  <si>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</si>
  <si>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</si>
  <si>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</si>
  <si>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</si>
  <si>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</si>
  <si>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</si>
  <si>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</si>
  <si>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</si>
  <si>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</si>
  <si>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</si>
  <si>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</si>
  <si>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</si>
  <si>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</si>
  <si>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</si>
  <si>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</si>
  <si>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</si>
  <si>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</si>
  <si>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</si>
  <si>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</si>
  <si>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</si>
  <si>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</si>
  <si>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</si>
  <si>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</si>
  <si>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</si>
  <si>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</si>
  <si>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</si>
  <si>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</si>
  <si>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</si>
  <si>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</si>
  <si>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</si>
  <si>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</si>
  <si>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</si>
  <si>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</si>
  <si>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</si>
  <si>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</si>
  <si>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</si>
  <si>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</si>
  <si>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</si>
  <si>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</si>
  <si>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</si>
  <si>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</si>
  <si>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</si>
  <si>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</si>
  <si>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</si>
  <si>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</si>
  <si>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</si>
  <si>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</si>
  <si>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</si>
  <si>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</si>
  <si>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</si>
  <si>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</si>
  <si>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</si>
  <si>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</si>
  <si>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</si>
  <si>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</si>
  <si>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</si>
  <si>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</si>
  <si>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</si>
  <si>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</si>
  <si>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</si>
  <si>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</si>
  <si>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</si>
  <si>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</si>
  <si>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</si>
  <si>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</si>
  <si>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</si>
  <si>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</si>
  <si>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</si>
  <si>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</si>
  <si>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</si>
  <si>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</si>
  <si>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</si>
  <si>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</si>
  <si>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</si>
  <si>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</si>
  <si>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</si>
  <si>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</si>
  <si>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</si>
  <si>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</si>
  <si>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</si>
  <si>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</si>
  <si>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</si>
  <si>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</si>
  <si>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</si>
  <si>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</si>
  <si>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</si>
  <si>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</si>
  <si>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</si>
  <si>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</si>
  <si>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</si>
  <si>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</si>
  <si>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</si>
  <si>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</si>
  <si>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</si>
  <si>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</si>
  <si>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</si>
  <si>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</si>
  <si>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</si>
  <si>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</si>
  <si>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</si>
  <si>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</si>
  <si>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</si>
  <si>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</si>
  <si>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</si>
  <si>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</si>
  <si>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</si>
  <si>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</si>
  <si>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</si>
  <si>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</si>
  <si>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</si>
  <si>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</si>
  <si>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</si>
  <si>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</si>
  <si>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</si>
  <si>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</si>
  <si>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</si>
  <si>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</si>
  <si>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</si>
  <si>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</si>
  <si>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</si>
  <si>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</si>
  <si>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</si>
  <si>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</si>
  <si>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</si>
  <si>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</si>
  <si>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</si>
  <si>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</si>
  <si>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</si>
  <si>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</si>
  <si>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</si>
  <si>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</si>
  <si>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</si>
  <si>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</si>
  <si>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</si>
  <si>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</si>
  <si>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</si>
  <si>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</si>
  <si>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</si>
  <si>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</si>
  <si>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</si>
  <si>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</si>
  <si>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</si>
  <si>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</si>
  <si>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</si>
  <si>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</si>
  <si>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</si>
  <si>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</si>
  <si>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</si>
  <si>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</si>
  <si>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</si>
  <si>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</si>
  <si>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</si>
  <si>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</si>
  <si>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</si>
  <si>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</si>
  <si>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</si>
  <si>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</si>
  <si>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</si>
  <si>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</si>
  <si>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</si>
  <si>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</si>
  <si>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</si>
  <si>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</si>
  <si>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</si>
  <si>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</si>
  <si>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</si>
  <si>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</si>
  <si>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</si>
  <si>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</si>
  <si>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</si>
  <si>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</si>
  <si>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</si>
  <si>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</si>
  <si>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</si>
  <si>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</si>
  <si>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</si>
  <si>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</si>
  <si>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</si>
  <si>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</si>
  <si>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</si>
  <si>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</si>
  <si>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</si>
  <si>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</si>
  <si>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</si>
  <si>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</si>
  <si>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</si>
  <si>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</si>
  <si>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</si>
  <si>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</si>
  <si>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</si>
  <si>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</si>
  <si>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</si>
  <si>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</si>
  <si>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</si>
  <si>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</si>
  <si>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</si>
  <si>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</si>
  <si>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</si>
  <si>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</si>
  <si>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</si>
  <si>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</si>
  <si>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</si>
  <si>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</si>
  <si>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</si>
  <si>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</si>
  <si>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</si>
  <si>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</si>
  <si>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</si>
  <si>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</si>
  <si>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</si>
  <si>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</si>
  <si>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</si>
  <si>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</si>
  <si>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</si>
  <si>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</si>
  <si>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</si>
  <si>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</si>
  <si>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</si>
  <si>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</si>
  <si>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</si>
  <si>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</si>
  <si>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</si>
  <si>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</si>
  <si>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</si>
  <si>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</si>
  <si>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</si>
  <si>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</si>
  <si>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</si>
  <si>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</si>
  <si>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</si>
  <si>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</si>
  <si>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</si>
  <si>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</si>
  <si>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</si>
  <si>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</si>
  <si>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</si>
  <si>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</si>
  <si>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</si>
  <si>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</si>
  <si>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</si>
  <si>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</si>
  <si>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</si>
  <si>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</si>
  <si>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</si>
  <si>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</si>
  <si>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</si>
  <si>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</si>
  <si>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</si>
  <si>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</si>
  <si>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</si>
  <si>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</si>
  <si>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</si>
  <si>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</si>
  <si>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</si>
  <si>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</si>
  <si>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</si>
  <si>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</si>
  <si>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</si>
  <si>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</si>
  <si>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</si>
  <si>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</si>
  <si>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</si>
  <si>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</si>
  <si>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</si>
  <si>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</si>
  <si>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</si>
  <si>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</si>
  <si>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</si>
  <si>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</si>
  <si>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</si>
  <si>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</si>
  <si>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</si>
  <si>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</si>
  <si>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</si>
  <si>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</si>
  <si>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</si>
  <si>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</si>
  <si>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</si>
  <si>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</si>
  <si>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</si>
  <si>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</si>
  <si>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</si>
  <si>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</si>
  <si>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</si>
  <si>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</si>
  <si>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</si>
  <si>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</si>
  <si>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</si>
  <si>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</si>
  <si>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</si>
  <si>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</si>
  <si>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</si>
  <si>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</si>
  <si>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</si>
  <si>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</si>
  <si>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</si>
  <si>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</si>
  <si>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</si>
  <si>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</si>
  <si>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</si>
  <si>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</si>
  <si>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</si>
  <si>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</si>
  <si>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</si>
  <si>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</si>
  <si>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</si>
  <si>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</si>
  <si>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</si>
  <si>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</si>
  <si>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</si>
  <si>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</si>
  <si>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</si>
  <si>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</si>
  <si>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</si>
  <si>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</si>
  <si>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</si>
  <si>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</si>
  <si>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</si>
  <si>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</si>
  <si>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</si>
  <si>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</si>
  <si>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</si>
  <si>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</si>
  <si>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</si>
  <si>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</si>
  <si>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</si>
  <si>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</si>
  <si>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</si>
  <si>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</si>
  <si>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</si>
  <si>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</si>
  <si>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</si>
  <si>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</si>
  <si>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</si>
  <si>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</si>
  <si>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</si>
  <si>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</si>
  <si>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</si>
  <si>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</si>
  <si>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</si>
  <si>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</si>
  <si>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</si>
  <si>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</si>
  <si>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</si>
  <si>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</si>
  <si>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</si>
  <si>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</si>
  <si>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</si>
  <si>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</si>
  <si>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</si>
  <si>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</si>
  <si>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</si>
  <si>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</si>
  <si>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</si>
  <si>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</si>
  <si>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</si>
  <si>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</si>
  <si>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</si>
  <si>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</si>
  <si>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</si>
  <si>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</si>
  <si>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</si>
  <si>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</si>
  <si>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</si>
  <si>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</si>
  <si>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</si>
  <si>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</si>
  <si>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</si>
  <si>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</si>
  <si>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</si>
  <si>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</si>
  <si>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</si>
  <si>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</si>
  <si>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</si>
  <si>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</si>
  <si>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</si>
  <si>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</si>
  <si>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</si>
  <si>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</si>
  <si>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</si>
  <si>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</si>
  <si>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</si>
  <si>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</si>
  <si>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</si>
  <si>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</si>
  <si>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</si>
  <si>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</si>
  <si>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</si>
  <si>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</si>
  <si>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</si>
  <si>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</si>
  <si>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</si>
  <si>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</si>
  <si>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</si>
  <si>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</si>
  <si>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</si>
  <si>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</si>
  <si>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</si>
  <si>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</si>
  <si>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</si>
  <si>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</si>
  <si>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</si>
  <si>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</si>
  <si>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</si>
  <si>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</si>
  <si>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</si>
  <si>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</si>
  <si>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</si>
  <si>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</si>
  <si>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</si>
  <si>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</si>
  <si>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</si>
  <si>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</si>
  <si>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</si>
  <si>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</si>
  <si>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</si>
  <si>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</si>
  <si>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</si>
  <si>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</si>
  <si>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</si>
  <si>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</si>
  <si>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</si>
  <si>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</si>
  <si>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</si>
  <si>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</si>
  <si>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</si>
  <si>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</si>
  <si>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</si>
  <si>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</si>
  <si>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</si>
  <si>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</si>
  <si>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</si>
  <si>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</si>
  <si>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</si>
  <si>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</si>
  <si>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</si>
  <si>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</si>
  <si>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</si>
  <si>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</si>
  <si>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</si>
  <si>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</si>
  <si>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</si>
  <si>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</si>
  <si>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</si>
  <si>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</si>
  <si>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</si>
  <si>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</si>
  <si>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</si>
  <si>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</si>
  <si>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</si>
  <si>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</si>
  <si>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</si>
  <si>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</si>
  <si>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</si>
  <si>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</si>
  <si>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</si>
  <si>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</si>
  <si>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</si>
  <si>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</si>
  <si>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</si>
  <si>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</si>
  <si>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</si>
  <si>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</si>
  <si>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</si>
  <si>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</si>
  <si>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</si>
  <si>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</si>
  <si>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</si>
  <si>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</si>
  <si>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</si>
  <si>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</si>
  <si>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</si>
  <si>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</si>
  <si>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</si>
  <si>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</si>
  <si>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</si>
  <si>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</si>
  <si>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</si>
  <si>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</si>
  <si>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</si>
  <si>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</si>
  <si>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</si>
  <si>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</si>
  <si>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</si>
  <si>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</si>
  <si>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</si>
  <si>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</si>
  <si>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</si>
  <si>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</si>
  <si>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</si>
  <si>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</si>
  <si>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</si>
  <si>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</si>
  <si>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</si>
  <si>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</si>
  <si>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</si>
  <si>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</si>
  <si>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</si>
  <si>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</si>
  <si>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</si>
  <si>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</si>
  <si>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</si>
  <si>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</si>
  <si>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</si>
  <si>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</si>
  <si>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</si>
  <si>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</si>
  <si>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</si>
  <si>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</si>
  <si>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</si>
  <si>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</si>
  <si>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</si>
  <si>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</si>
  <si>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</si>
  <si>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</si>
  <si>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</si>
  <si>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</si>
  <si>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</si>
  <si>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</si>
  <si>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</si>
  <si>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</si>
  <si>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</si>
  <si>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</si>
  <si>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</si>
  <si>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</si>
  <si>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</si>
  <si>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</si>
  <si>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</si>
  <si>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</si>
  <si>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</si>
  <si>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</si>
  <si>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</si>
  <si>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</si>
  <si>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</si>
  <si>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</si>
  <si>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</si>
  <si>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</si>
  <si>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</si>
  <si>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</si>
  <si>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</si>
  <si>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</si>
  <si>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</si>
  <si>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</si>
  <si>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</si>
  <si>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</si>
  <si>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</si>
  <si>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</si>
  <si>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</si>
  <si>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</si>
  <si>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</si>
  <si>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</si>
  <si>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</si>
  <si>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</si>
  <si>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</si>
  <si>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</si>
  <si>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</si>
  <si>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</si>
  <si>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</si>
  <si>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</si>
  <si>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</si>
  <si>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</si>
  <si>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</si>
  <si>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</si>
  <si>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</si>
  <si>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</si>
  <si>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</si>
  <si>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</si>
  <si>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</si>
  <si>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</si>
  <si>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</si>
  <si>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</si>
  <si>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</si>
  <si>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</si>
  <si>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</si>
  <si>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</si>
  <si>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</si>
  <si>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</si>
  <si>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</si>
  <si>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</si>
  <si>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</si>
  <si>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</si>
  <si>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</si>
  <si>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</si>
  <si>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</si>
  <si>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</si>
  <si>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</si>
  <si>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</si>
  <si>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</si>
  <si>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</si>
  <si>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</si>
  <si>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</si>
  <si>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</si>
  <si>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</si>
  <si>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</si>
  <si>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</si>
  <si>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</si>
  <si>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</si>
  <si>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</si>
  <si>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</si>
  <si>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</si>
  <si>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</si>
  <si>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</si>
  <si>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</si>
  <si>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</si>
  <si>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</si>
  <si>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</si>
  <si>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</si>
  <si>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</si>
  <si>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</si>
  <si>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</si>
  <si>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</si>
  <si>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</si>
  <si>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</si>
  <si>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</si>
  <si>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</si>
  <si>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</si>
  <si>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</si>
  <si>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</si>
  <si>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</si>
  <si>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</si>
  <si>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</si>
  <si>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</si>
  <si>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</si>
  <si>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</si>
  <si>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</si>
  <si>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</si>
  <si>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</si>
  <si>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</si>
  <si>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</si>
  <si>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</si>
  <si>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</si>
  <si>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</si>
  <si>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</si>
  <si>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</si>
  <si>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</si>
  <si>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</si>
  <si>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</si>
  <si>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</si>
  <si>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</si>
  <si>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</si>
  <si>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</si>
  <si>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</si>
  <si>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</si>
  <si>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</si>
  <si>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</si>
  <si>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</si>
  <si>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</si>
  <si>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</si>
  <si>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</si>
  <si>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</si>
  <si>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</si>
  <si>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</si>
  <si>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</si>
  <si>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</si>
  <si>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</si>
  <si>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</si>
  <si>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</si>
  <si>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</si>
  <si>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</si>
  <si>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</si>
  <si>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</si>
  <si>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</si>
  <si>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</si>
  <si>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</si>
  <si>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</si>
  <si>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</si>
  <si>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</si>
  <si>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</si>
  <si>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</si>
  <si>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</si>
  <si>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</si>
  <si>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</si>
  <si>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</si>
  <si>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</si>
  <si>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</si>
  <si>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</si>
  <si>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</si>
  <si>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</si>
  <si>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</si>
  <si>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</si>
  <si>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</si>
  <si>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</si>
  <si>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</si>
  <si>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</si>
  <si>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</si>
  <si>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</si>
  <si>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</si>
  <si>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</si>
  <si>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</si>
  <si>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</si>
  <si>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</si>
  <si>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</si>
  <si>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</si>
  <si>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</si>
  <si>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</si>
  <si>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</si>
  <si>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</si>
  <si>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</si>
  <si>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</si>
  <si>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</si>
  <si>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</si>
  <si>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</si>
  <si>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</si>
  <si>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</si>
  <si>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</si>
  <si>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</si>
  <si>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</si>
  <si>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</si>
  <si>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</si>
  <si>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</si>
  <si>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</si>
  <si>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</si>
  <si>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</si>
  <si>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</si>
  <si>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</si>
  <si>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</si>
  <si>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</si>
  <si>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</si>
  <si>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</si>
  <si>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</si>
  <si>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</si>
  <si>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</si>
  <si>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</si>
  <si>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</si>
  <si>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</si>
  <si>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</si>
  <si>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</si>
  <si>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</si>
  <si>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</si>
  <si>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</si>
  <si>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</si>
  <si>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</si>
  <si>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</si>
  <si>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</si>
  <si>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</si>
  <si>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</si>
  <si>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</si>
  <si>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</si>
  <si>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</si>
  <si>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</si>
  <si>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</si>
  <si>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</si>
  <si>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</si>
  <si>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</si>
  <si>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</si>
  <si>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</si>
  <si>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</si>
  <si>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</si>
  <si>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</si>
  <si>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</si>
  <si>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</si>
  <si>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</si>
  <si>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</si>
  <si>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</si>
  <si>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</si>
  <si>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</si>
  <si>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</si>
  <si>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</si>
  <si>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</si>
  <si>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</si>
  <si>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</si>
  <si>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</si>
  <si>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</si>
  <si>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</si>
  <si>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</si>
  <si>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</si>
  <si>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</si>
  <si>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</si>
  <si>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</si>
  <si>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</si>
  <si>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</si>
  <si>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</si>
  <si>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</si>
  <si>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</si>
  <si>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</si>
  <si>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</si>
  <si>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</si>
  <si>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</si>
  <si>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</si>
  <si>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</si>
  <si>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</si>
  <si>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</si>
  <si>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</si>
  <si>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</si>
  <si>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</si>
  <si>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</si>
  <si>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</si>
  <si>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</si>
  <si>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</si>
  <si>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</si>
  <si>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</si>
  <si>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</si>
  <si>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</si>
  <si>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</si>
  <si>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</si>
  <si>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</si>
  <si>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</si>
  <si>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</si>
  <si>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</si>
  <si>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</si>
  <si>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</si>
  <si>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</si>
  <si>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</si>
  <si>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</si>
  <si>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</si>
  <si>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</si>
  <si>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</si>
  <si>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</si>
  <si>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</si>
  <si>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</si>
  <si>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</si>
  <si>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</si>
  <si>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</si>
  <si>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</si>
  <si>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</si>
  <si>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</si>
  <si>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</si>
  <si>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</si>
  <si>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</si>
  <si>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</si>
  <si>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</si>
  <si>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</si>
  <si>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</si>
  <si>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</si>
  <si>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</si>
  <si>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</si>
  <si>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</si>
  <si>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</si>
  <si>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</si>
  <si>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</si>
  <si>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</si>
  <si>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</si>
  <si>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</si>
  <si>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</si>
  <si>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</si>
  <si>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</si>
  <si>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</si>
  <si>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</si>
  <si>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</si>
  <si>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</si>
  <si>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</si>
  <si>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</si>
  <si>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</si>
  <si>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</si>
  <si>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</si>
  <si>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</si>
  <si>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</si>
  <si>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</si>
  <si>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</si>
  <si>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</si>
  <si>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</si>
  <si>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</si>
  <si>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</si>
  <si>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</si>
  <si>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</si>
  <si>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</si>
  <si>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</si>
  <si>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</si>
  <si>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</si>
  <si>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</si>
  <si>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</si>
  <si>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</si>
  <si>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</si>
  <si>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</si>
  <si>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</si>
  <si>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</si>
  <si>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</si>
  <si>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</si>
  <si>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</si>
  <si>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</si>
  <si>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</si>
  <si>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</si>
  <si>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</si>
  <si>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</si>
  <si>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</si>
  <si>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</si>
  <si>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</si>
  <si>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</si>
  <si>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</si>
  <si>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</si>
  <si>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</si>
  <si>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</si>
  <si>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</si>
  <si>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</si>
  <si>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</si>
  <si>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</si>
  <si>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</si>
  <si>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</si>
  <si>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</si>
  <si>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</si>
  <si>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</si>
  <si>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</si>
  <si>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</si>
  <si>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</si>
  <si>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</si>
  <si>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</si>
  <si>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</si>
  <si>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</si>
  <si>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</si>
  <si>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</si>
  <si>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</si>
  <si>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</si>
  <si>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</si>
  <si>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</si>
  <si>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</si>
  <si>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</si>
  <si>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</si>
  <si>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</si>
  <si>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</si>
  <si>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</si>
  <si>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</si>
  <si>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</si>
  <si>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</si>
  <si>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</si>
  <si>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</si>
  <si>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</si>
  <si>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</si>
  <si>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</si>
  <si>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</si>
  <si>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</si>
  <si>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</si>
  <si>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</si>
  <si>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</si>
  <si>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</si>
  <si>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</si>
  <si>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</si>
  <si>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</si>
  <si>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</si>
  <si>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</si>
  <si>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</si>
  <si>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</si>
  <si>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</si>
  <si>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</si>
  <si>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</si>
  <si>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</si>
  <si>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</si>
  <si>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</si>
  <si>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</si>
  <si>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</si>
  <si>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</si>
  <si>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</si>
  <si>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</si>
  <si>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</si>
  <si>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</si>
  <si>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</si>
  <si>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</si>
  <si>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</si>
  <si>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</si>
  <si>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</si>
  <si>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</si>
  <si>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</si>
  <si>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</si>
  <si>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</si>
  <si>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</si>
  <si>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</si>
  <si>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</si>
  <si>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</si>
  <si>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</si>
  <si>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</si>
  <si>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</si>
  <si>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</si>
  <si>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</si>
  <si>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</si>
  <si>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</si>
  <si>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</si>
  <si>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</si>
  <si>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</si>
  <si>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</si>
  <si>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</si>
  <si>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</si>
  <si>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</si>
  <si>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</si>
  <si>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</si>
  <si>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</si>
  <si>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</si>
  <si>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</si>
  <si>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</si>
  <si>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</si>
  <si>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</si>
  <si>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</si>
  <si>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</si>
  <si>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</si>
  <si>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</si>
  <si>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</si>
  <si>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</si>
  <si>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</si>
  <si>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</si>
  <si>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</si>
  <si>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</si>
  <si>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</si>
  <si>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</si>
  <si>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</si>
  <si>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</si>
  <si>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</si>
  <si>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</si>
  <si>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</si>
  <si>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</si>
  <si>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</si>
  <si>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</si>
  <si>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</si>
  <si>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</si>
  <si>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</si>
  <si>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</si>
  <si>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</si>
  <si>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</si>
  <si>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</si>
  <si>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</si>
  <si>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</si>
  <si>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</si>
  <si>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</si>
  <si>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</si>
  <si>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</si>
  <si>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</si>
  <si>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</si>
  <si>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</si>
  <si>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</si>
  <si>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</si>
  <si>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</si>
  <si>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</si>
  <si>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</si>
  <si>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</si>
  <si>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</si>
  <si>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</si>
  <si>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</si>
  <si>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</si>
  <si>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</si>
  <si>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</si>
  <si>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</si>
  <si>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</si>
  <si>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</si>
  <si>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</si>
  <si>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</si>
  <si>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</si>
  <si>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</si>
  <si>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</si>
  <si>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</si>
  <si>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</si>
  <si>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</si>
  <si>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</si>
  <si>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</si>
  <si>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</si>
  <si>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</si>
  <si>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</si>
  <si>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</si>
  <si>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</si>
  <si>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</si>
  <si>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</si>
  <si>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</si>
  <si>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</si>
  <si>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</si>
  <si>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</si>
  <si>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</si>
  <si>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</si>
  <si>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</si>
  <si>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</si>
  <si>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</si>
  <si>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</si>
  <si>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</si>
  <si>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</si>
  <si>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</si>
  <si>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</si>
  <si>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</si>
  <si>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</si>
  <si>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</si>
  <si>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</si>
  <si>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</si>
  <si>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</si>
  <si>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</si>
  <si>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</si>
  <si>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</si>
  <si>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</si>
  <si>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</si>
  <si>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</si>
  <si>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</si>
  <si>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</si>
  <si>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</si>
  <si>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</si>
  <si>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</si>
  <si>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</si>
  <si>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</si>
  <si>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</si>
  <si>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</si>
  <si>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</si>
  <si>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</si>
  <si>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</si>
  <si>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</si>
  <si>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</si>
  <si>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</si>
  <si>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</si>
  <si>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</si>
  <si>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</si>
  <si>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</si>
  <si>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</si>
  <si>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</si>
  <si>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</si>
  <si>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</si>
  <si>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</si>
  <si>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</si>
  <si>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</si>
  <si>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</si>
  <si>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</si>
  <si>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</si>
  <si>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</si>
  <si>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</si>
  <si>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</si>
  <si>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</si>
  <si>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</si>
  <si>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</si>
  <si>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</si>
  <si>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</si>
  <si>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</si>
  <si>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</si>
  <si>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</si>
  <si>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</si>
  <si>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</si>
  <si>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</si>
  <si>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</si>
  <si>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</si>
  <si>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</si>
  <si>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</si>
  <si>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</si>
  <si>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</si>
  <si>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</si>
  <si>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</si>
  <si>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</si>
  <si>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</si>
  <si>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</si>
  <si>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</si>
  <si>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</si>
  <si>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</si>
  <si>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</si>
  <si>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</si>
  <si>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</si>
  <si>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</si>
  <si>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</si>
  <si>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</si>
  <si>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</si>
  <si>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</si>
  <si>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</si>
  <si>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</si>
  <si>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</si>
  <si>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</si>
  <si>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</si>
  <si>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</si>
  <si>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</si>
  <si>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</si>
  <si>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</si>
  <si>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</si>
  <si>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</si>
  <si>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</si>
  <si>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</si>
  <si>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</si>
  <si>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</si>
  <si>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</si>
  <si>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</si>
  <si>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</si>
  <si>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</si>
  <si>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</si>
  <si>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</si>
  <si>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</si>
  <si>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</si>
  <si>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</si>
  <si>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</si>
  <si>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</si>
  <si>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</si>
  <si>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</si>
  <si>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</si>
  <si>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</si>
  <si>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</si>
  <si>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</si>
  <si>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</si>
  <si>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</si>
  <si>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</si>
  <si>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</si>
  <si>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</si>
  <si>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</si>
  <si>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</si>
  <si>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</si>
  <si>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</si>
  <si>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</si>
  <si>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</si>
  <si>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</si>
  <si>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</si>
  <si>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</si>
  <si>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</si>
  <si>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</si>
  <si>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</si>
  <si>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</si>
  <si>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</si>
  <si>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</si>
  <si>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</si>
  <si>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</si>
  <si>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</si>
  <si>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</si>
  <si>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</si>
  <si>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</si>
  <si>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</si>
  <si>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</si>
  <si>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</si>
  <si>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</si>
  <si>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</si>
  <si>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</si>
  <si>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</si>
  <si>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</si>
  <si>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</si>
  <si>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</si>
  <si>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</si>
  <si>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</si>
  <si>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</si>
  <si>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</si>
  <si>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</si>
  <si>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</si>
  <si>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</si>
  <si>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</si>
  <si>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</si>
  <si>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</si>
  <si>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</si>
  <si>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</si>
  <si>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</si>
  <si>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</si>
  <si>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</si>
  <si>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</si>
  <si>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</si>
  <si>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</si>
  <si>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</si>
  <si>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</si>
  <si>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</si>
  <si>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</si>
  <si>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</si>
  <si>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</si>
  <si>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</si>
  <si>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</si>
  <si>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</si>
  <si>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</si>
  <si>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</si>
  <si>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</si>
  <si>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</si>
  <si>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</si>
  <si>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</si>
  <si>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</si>
  <si>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</si>
  <si>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</si>
  <si>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</si>
  <si>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</si>
  <si>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</si>
  <si>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</si>
  <si>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</si>
  <si>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</si>
  <si>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</si>
  <si>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</si>
  <si>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</si>
  <si>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</si>
  <si>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</si>
  <si>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</si>
  <si>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</si>
  <si>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</si>
  <si>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</si>
  <si>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</si>
  <si>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</si>
  <si>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</si>
  <si>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</si>
  <si>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</si>
  <si>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</si>
  <si>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</si>
  <si>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</si>
  <si>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</si>
  <si>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</si>
  <si>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</si>
  <si>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</si>
  <si>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</si>
  <si>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</si>
  <si>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</si>
  <si>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</si>
  <si>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</si>
  <si>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</si>
  <si>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</si>
  <si>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</si>
  <si>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</si>
  <si>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</si>
  <si>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</si>
  <si>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</si>
  <si>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</si>
  <si>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</si>
  <si>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</si>
  <si>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</si>
  <si>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</si>
  <si>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</si>
  <si>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</si>
  <si>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</si>
  <si>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</si>
  <si>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</si>
  <si>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</si>
  <si>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</si>
  <si>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</si>
  <si>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</si>
  <si>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</si>
  <si>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</si>
  <si>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</si>
  <si>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</si>
  <si>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</si>
  <si>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</si>
  <si>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</si>
  <si>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</si>
  <si>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</si>
  <si>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</si>
  <si>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</si>
  <si>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</si>
  <si>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</si>
  <si>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</si>
  <si>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</si>
  <si>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</si>
  <si>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</si>
  <si>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</si>
  <si>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</si>
  <si>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</si>
  <si>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</si>
  <si>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</si>
  <si>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</si>
  <si>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</si>
  <si>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</si>
  <si>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</si>
  <si>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</si>
  <si>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</si>
  <si>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</si>
  <si>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</si>
  <si>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</si>
  <si>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</si>
  <si>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</si>
  <si>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</si>
  <si>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</si>
  <si>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</si>
  <si>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</si>
  <si>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</si>
  <si>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</si>
  <si>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</si>
  <si>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</si>
  <si>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</si>
  <si>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</si>
  <si>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</si>
  <si>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</si>
  <si>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</si>
  <si>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</si>
  <si>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</si>
  <si>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</si>
  <si>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</si>
  <si>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</si>
  <si>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</si>
  <si>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</si>
  <si>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</si>
  <si>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</si>
  <si>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</si>
  <si>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</si>
  <si>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</si>
  <si>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</si>
  <si>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</si>
  <si>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</si>
  <si>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</si>
  <si>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</si>
  <si>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</si>
  <si>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</si>
  <si>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</si>
  <si>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</si>
  <si>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</si>
  <si>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</si>
  <si>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</si>
  <si>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</si>
  <si>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</si>
  <si>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</si>
  <si>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</si>
  <si>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</si>
  <si>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</si>
  <si>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</si>
  <si>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</si>
  <si>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</si>
  <si>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</si>
  <si>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</si>
  <si>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</si>
  <si>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</si>
  <si>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</si>
  <si>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</si>
  <si>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</si>
  <si>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</si>
  <si>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</si>
  <si>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</si>
  <si>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</si>
  <si>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</si>
  <si>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</si>
  <si>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</si>
  <si>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</si>
  <si>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</si>
  <si>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</si>
  <si>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</si>
  <si>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</si>
  <si>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</si>
  <si>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</si>
  <si>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</si>
  <si>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</si>
  <si>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</si>
  <si>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</si>
  <si>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</si>
  <si>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</si>
  <si>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</si>
  <si>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</si>
  <si>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</si>
  <si>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</si>
  <si>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</si>
  <si>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</si>
  <si>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</si>
  <si>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</si>
  <si>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</si>
  <si>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</si>
  <si>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</si>
  <si>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</si>
  <si>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</si>
  <si>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</si>
  <si>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</si>
  <si>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</si>
  <si>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</si>
  <si>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</si>
  <si>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</si>
  <si>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</si>
  <si>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</si>
  <si>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</si>
  <si>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</si>
  <si>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</si>
  <si>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</si>
  <si>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</si>
  <si>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</si>
  <si>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</si>
  <si>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</si>
  <si>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</si>
  <si>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</si>
  <si>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</si>
  <si>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</si>
  <si>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</si>
  <si>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</si>
  <si>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</si>
  <si>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</si>
  <si>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</si>
  <si>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</si>
  <si>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</si>
  <si>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</si>
  <si>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</si>
  <si>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</si>
  <si>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</si>
  <si>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</si>
  <si>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</si>
  <si>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</si>
  <si>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</si>
  <si>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</si>
  <si>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</si>
  <si>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</si>
  <si>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</si>
  <si>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</si>
  <si>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</si>
  <si>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</si>
  <si>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</si>
  <si>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</si>
  <si>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</si>
  <si>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</si>
  <si>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</si>
  <si>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</si>
  <si>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</si>
  <si>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</si>
  <si>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</si>
  <si>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</si>
  <si>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</si>
  <si>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</si>
  <si>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</si>
  <si>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</si>
  <si>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</si>
  <si>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</si>
  <si>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</si>
  <si>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</si>
  <si>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</si>
  <si>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</si>
  <si>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</si>
  <si>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</si>
  <si>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</si>
  <si>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</si>
  <si>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</si>
  <si>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</si>
  <si>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</si>
  <si>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</si>
  <si>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</si>
  <si>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</si>
  <si>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</si>
  <si>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</si>
  <si>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</si>
  <si>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</si>
  <si>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</si>
  <si>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</si>
  <si>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</si>
  <si>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</si>
  <si>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</si>
  <si>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</si>
  <si>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</si>
  <si>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</si>
  <si>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</si>
  <si>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</si>
  <si>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</si>
  <si>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</si>
  <si>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</si>
  <si>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</si>
  <si>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</si>
  <si>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</si>
  <si>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</si>
  <si>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</si>
  <si>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</si>
  <si>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</si>
  <si>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</si>
  <si>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</si>
  <si>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</si>
  <si>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</si>
  <si>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</si>
  <si>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</si>
  <si>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</si>
  <si>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</si>
  <si>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</si>
  <si>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</si>
  <si>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</si>
  <si>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</si>
  <si>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</si>
  <si>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</si>
  <si>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</si>
  <si>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</si>
  <si>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</si>
  <si>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</si>
  <si>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</si>
  <si>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</si>
  <si>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</si>
  <si>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</si>
  <si>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</si>
  <si>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</si>
  <si>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</si>
  <si>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</si>
  <si>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</si>
  <si>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</si>
  <si>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</si>
  <si>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</si>
  <si>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</si>
  <si>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</si>
  <si>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</si>
  <si>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</si>
  <si>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</si>
  <si>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</si>
  <si>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</si>
  <si>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</si>
  <si>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</si>
  <si>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</si>
  <si>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</si>
  <si>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</si>
  <si>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</si>
  <si>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</si>
  <si>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</si>
  <si>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</si>
  <si>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</si>
  <si>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</si>
  <si>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</si>
  <si>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</si>
  <si>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</si>
  <si>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</si>
  <si>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</si>
  <si>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</si>
  <si>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</si>
  <si>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</si>
  <si>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</si>
  <si>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</si>
  <si>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</si>
  <si>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</si>
  <si>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</si>
  <si>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</si>
  <si>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</si>
  <si>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</si>
  <si>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</si>
  <si>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</si>
  <si>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</si>
  <si>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</si>
  <si>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</si>
  <si>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</si>
  <si>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</si>
  <si>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</si>
  <si>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</si>
  <si>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</si>
  <si>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</si>
  <si>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</si>
  <si>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</si>
  <si>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</si>
  <si>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</si>
  <si>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</si>
  <si>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</si>
  <si>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</si>
  <si>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</si>
  <si>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</si>
  <si>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</si>
  <si>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</si>
  <si>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</si>
  <si>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</si>
  <si>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</si>
  <si>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</si>
  <si>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</si>
  <si>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</si>
  <si>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</si>
  <si>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</si>
  <si>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</si>
  <si>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</si>
  <si>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</si>
  <si>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</si>
  <si>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</si>
  <si>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</si>
  <si>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</si>
  <si>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</si>
  <si>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</si>
  <si>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</si>
  <si>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</si>
  <si>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</si>
  <si>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</si>
  <si>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</si>
  <si>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</si>
  <si>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</si>
  <si>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</si>
  <si>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</si>
  <si>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</si>
  <si>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</si>
  <si>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</si>
  <si>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</si>
  <si>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</si>
  <si>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</si>
  <si>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</si>
  <si>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</si>
  <si>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</si>
  <si>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</si>
  <si>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</si>
  <si>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</si>
  <si>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</si>
  <si>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</si>
  <si>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</si>
  <si>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</si>
  <si>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</si>
  <si>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</si>
  <si>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</si>
  <si>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</si>
  <si>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</si>
  <si>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</si>
  <si>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</si>
  <si>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</si>
  <si>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</si>
  <si>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</si>
  <si>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</si>
  <si>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</si>
  <si>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</si>
  <si>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</si>
  <si>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</si>
  <si>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</si>
  <si>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</si>
  <si>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</si>
  <si>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</si>
  <si>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</si>
  <si>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</si>
  <si>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</si>
  <si>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</si>
  <si>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</si>
  <si>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</si>
  <si>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</si>
  <si>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</si>
  <si>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</si>
  <si>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</si>
  <si>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</si>
  <si>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</si>
  <si>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</si>
  <si>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</si>
  <si>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</si>
  <si>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</si>
  <si>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</si>
  <si>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</si>
  <si>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</si>
  <si>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</si>
  <si>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</si>
  <si>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</si>
  <si>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</si>
  <si>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</si>
  <si>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</si>
  <si>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</si>
  <si>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</si>
  <si>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</si>
  <si>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</si>
  <si>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</si>
  <si>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</si>
  <si>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</si>
  <si>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</si>
  <si>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</si>
  <si>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</si>
  <si>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</si>
  <si>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</si>
  <si>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</si>
  <si>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</si>
  <si>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</si>
  <si>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</si>
  <si>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</si>
  <si>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</si>
  <si>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</si>
  <si>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</si>
  <si>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</si>
  <si>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</si>
  <si>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</si>
  <si>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</si>
  <si>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</si>
  <si>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</si>
  <si>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</si>
  <si>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</si>
  <si>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</si>
  <si>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</si>
  <si>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</si>
  <si>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</si>
  <si>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</si>
  <si>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</si>
  <si>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</si>
  <si>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</si>
  <si>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</si>
  <si>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</si>
  <si>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</si>
  <si>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</si>
  <si>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</si>
  <si>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</si>
  <si>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</si>
  <si>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</si>
  <si>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</si>
  <si>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</si>
  <si>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</si>
  <si>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</si>
  <si>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</si>
  <si>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</si>
  <si>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</si>
  <si>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</si>
  <si>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</si>
  <si>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</si>
  <si>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</si>
  <si>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</si>
  <si>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</si>
  <si>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</si>
  <si>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</si>
  <si>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</si>
  <si>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</si>
  <si>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</si>
  <si>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</si>
  <si>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</si>
  <si>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</si>
  <si>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</si>
  <si>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</si>
  <si>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</si>
  <si>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</si>
  <si>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</si>
  <si>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</si>
  <si>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</si>
  <si>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</si>
  <si>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</si>
  <si>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</si>
  <si>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</si>
  <si>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</si>
  <si>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</si>
  <si>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</si>
  <si>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</si>
  <si>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</si>
  <si>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</si>
  <si>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</si>
  <si>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</si>
  <si>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</si>
  <si>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</si>
  <si>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</si>
  <si>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</si>
  <si>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</si>
  <si>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</si>
  <si>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</si>
  <si>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</si>
  <si>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</si>
  <si>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</si>
  <si>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</si>
  <si>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</si>
  <si>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</si>
  <si>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</si>
  <si>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</si>
  <si>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</si>
  <si>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</si>
  <si>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</si>
  <si>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</si>
  <si>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</si>
  <si>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</si>
  <si>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</si>
  <si>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</si>
  <si>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</si>
  <si>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</si>
  <si>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</si>
  <si>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</si>
  <si>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</si>
  <si>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</si>
  <si>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</si>
  <si>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</si>
  <si>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</si>
  <si>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</si>
  <si>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</si>
  <si>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</si>
  <si>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</si>
  <si>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</si>
  <si>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</si>
  <si>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</si>
  <si>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</si>
  <si>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</si>
  <si>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</si>
  <si>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</si>
  <si>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</si>
  <si>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</si>
  <si>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</si>
  <si>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</si>
  <si>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</si>
  <si>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</si>
  <si>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</si>
  <si>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</si>
  <si>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</si>
  <si>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</si>
  <si>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</si>
  <si>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</si>
  <si>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</si>
  <si>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</si>
  <si>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</si>
  <si>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</si>
  <si>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</si>
  <si>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</si>
  <si>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</si>
  <si>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</si>
  <si>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</si>
  <si>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</si>
  <si>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</si>
  <si>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</si>
  <si>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</si>
  <si>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</si>
  <si>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</si>
  <si>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</si>
  <si>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</si>
  <si>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</si>
  <si>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</si>
  <si>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</si>
  <si>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</si>
  <si>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</si>
  <si>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</si>
  <si>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</si>
  <si>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</si>
  <si>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</si>
  <si>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</si>
  <si>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</si>
  <si>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</si>
  <si>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</si>
  <si>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</si>
  <si>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</si>
  <si>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</si>
  <si>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</si>
  <si>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</si>
  <si>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</si>
  <si>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</si>
  <si>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</si>
  <si>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</si>
  <si>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</si>
  <si>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</si>
  <si>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</si>
  <si>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</si>
  <si>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</si>
  <si>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</si>
  <si>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</si>
  <si>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</si>
  <si>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</si>
  <si>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</si>
  <si>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</si>
  <si>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</si>
  <si>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</si>
  <si>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</si>
  <si>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</si>
  <si>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</si>
  <si>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</si>
  <si>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</si>
  <si>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</si>
  <si>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</si>
  <si>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</si>
  <si>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</si>
  <si>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</si>
  <si>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</si>
  <si>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</si>
  <si>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</si>
  <si>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</si>
  <si>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</si>
  <si>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</si>
  <si>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</si>
  <si>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</si>
  <si>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</si>
  <si>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</si>
  <si>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</si>
  <si>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</si>
  <si>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</si>
  <si>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</si>
  <si>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</si>
  <si>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</si>
  <si>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</si>
  <si>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</si>
  <si>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</si>
  <si>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</si>
  <si>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</si>
  <si>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</si>
  <si>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</si>
  <si>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</si>
  <si>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</si>
  <si>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</si>
  <si>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</si>
  <si>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</si>
  <si>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</si>
  <si>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</si>
  <si>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</si>
  <si>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</si>
  <si>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</si>
  <si>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</si>
  <si>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</si>
  <si>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</si>
  <si>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</si>
  <si>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</si>
  <si>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</si>
  <si>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</si>
  <si>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</si>
  <si>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</si>
  <si>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</si>
  <si>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</si>
  <si>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</si>
  <si>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</si>
  <si>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</si>
  <si>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</si>
  <si>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</si>
  <si>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</si>
  <si>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</si>
  <si>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</si>
  <si>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</si>
  <si>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</si>
  <si>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</si>
  <si>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</si>
  <si>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</si>
  <si>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</si>
  <si>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</si>
  <si>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</si>
  <si>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</si>
  <si>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</si>
  <si>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</si>
  <si>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</si>
  <si>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</si>
  <si>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</si>
  <si>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</si>
  <si>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</si>
  <si>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</si>
  <si>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</si>
  <si>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</si>
  <si>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</si>
  <si>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</si>
  <si>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</si>
  <si>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</si>
  <si>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</si>
  <si>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</si>
  <si>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</si>
  <si>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</si>
  <si>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</si>
  <si>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</si>
  <si>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</si>
  <si>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</si>
  <si>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</si>
  <si>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</si>
  <si>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</si>
  <si>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</si>
  <si>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</si>
  <si>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</si>
  <si>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</si>
  <si>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</si>
  <si>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</si>
  <si>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</si>
  <si>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</si>
  <si>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</si>
  <si>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</si>
  <si>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</si>
  <si>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</si>
  <si>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</si>
  <si>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</si>
  <si>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</si>
  <si>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</si>
  <si>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</si>
  <si>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</si>
  <si>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</si>
  <si>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</si>
  <si>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</si>
  <si>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</si>
  <si>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</si>
  <si>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</si>
  <si>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</si>
  <si>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</si>
  <si>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</si>
  <si>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</si>
  <si>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</si>
  <si>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</si>
  <si>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</si>
  <si>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</si>
  <si>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</si>
  <si>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</si>
  <si>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</si>
  <si>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</si>
  <si>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</si>
  <si>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</si>
  <si>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</si>
  <si>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</si>
  <si>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</si>
  <si>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</si>
  <si>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</si>
  <si>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</si>
  <si>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</si>
  <si>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</si>
  <si>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</si>
  <si>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</si>
  <si>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</si>
  <si>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</si>
  <si>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</si>
  <si>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</si>
  <si>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</si>
  <si>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</si>
  <si>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</si>
  <si>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</si>
  <si>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</si>
  <si>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</si>
  <si>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</si>
  <si>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</si>
  <si>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</si>
  <si>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</si>
  <si>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</si>
  <si>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</si>
  <si>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</si>
  <si>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</si>
  <si>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</si>
  <si>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</si>
  <si>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</si>
  <si>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</si>
  <si>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</si>
  <si>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</si>
  <si>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</si>
  <si>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</si>
  <si>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</si>
  <si>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</si>
  <si>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</si>
  <si>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</si>
  <si>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</si>
  <si>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</si>
  <si>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</si>
  <si>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</si>
  <si>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</si>
  <si>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</si>
  <si>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</si>
  <si>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</si>
  <si>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</si>
  <si>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</si>
  <si>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</si>
  <si>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</si>
  <si>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</si>
  <si>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</si>
  <si>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</si>
  <si>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</si>
  <si>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</si>
  <si>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</si>
  <si>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</si>
  <si>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</si>
  <si>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</si>
  <si>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</si>
  <si>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</si>
  <si>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</si>
  <si>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</si>
  <si>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</si>
  <si>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</si>
  <si>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</si>
  <si>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</si>
  <si>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</si>
  <si>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</si>
  <si>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</si>
  <si>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</si>
  <si>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</si>
  <si>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</si>
  <si>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</si>
  <si>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</si>
  <si>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</si>
  <si>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</si>
  <si>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</si>
  <si>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</si>
  <si>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</si>
  <si>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</si>
  <si>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</si>
  <si>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</si>
  <si>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</si>
  <si>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</si>
  <si>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</si>
  <si>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</si>
  <si>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</si>
  <si>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</si>
  <si>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</si>
  <si>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</si>
  <si>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</si>
  <si>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</si>
  <si>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</si>
  <si>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</si>
  <si>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</si>
  <si>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</si>
  <si>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</si>
  <si>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</si>
  <si>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</si>
  <si>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</si>
  <si>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</si>
  <si>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</si>
  <si>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</si>
  <si>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</si>
  <si>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</si>
  <si>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</si>
  <si>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</si>
  <si>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</si>
  <si>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</si>
  <si>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</si>
  <si>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</si>
  <si>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</si>
  <si>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</si>
  <si>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</si>
  <si>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</si>
  <si>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</si>
  <si>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</si>
  <si>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</si>
  <si>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</si>
  <si>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</si>
  <si>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</si>
  <si>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</si>
  <si>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</si>
  <si>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</si>
  <si>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</si>
  <si>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</si>
  <si>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</si>
  <si>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</si>
  <si>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</si>
  <si>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</si>
  <si>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</si>
  <si>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</si>
  <si>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</si>
  <si>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</si>
  <si>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</si>
  <si>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</si>
  <si>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</si>
  <si>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</si>
  <si>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</si>
  <si>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</si>
  <si>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</si>
  <si>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</si>
  <si>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</si>
  <si>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</si>
  <si>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</si>
  <si>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</si>
  <si>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</si>
  <si>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</si>
  <si>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</si>
  <si>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</si>
  <si>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</si>
  <si>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</si>
  <si>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</si>
  <si>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</si>
  <si>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</si>
  <si>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</si>
  <si>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</si>
  <si>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</si>
  <si>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</si>
  <si>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</si>
  <si>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</si>
  <si>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</si>
  <si>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</si>
  <si>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</si>
  <si>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</si>
  <si>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</si>
  <si>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</si>
  <si>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</si>
  <si>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</si>
  <si>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</si>
  <si>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</si>
  <si>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</si>
  <si>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</si>
  <si>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</si>
  <si>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</si>
  <si>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</si>
  <si>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</si>
  <si>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</si>
  <si>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</si>
  <si>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</si>
  <si>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</si>
  <si>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</si>
  <si>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</si>
  <si>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</si>
  <si>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</si>
  <si>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</si>
  <si>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</si>
  <si>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</si>
  <si>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</si>
  <si>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</si>
  <si>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</si>
  <si>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</si>
  <si>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</si>
  <si>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</si>
  <si>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</si>
  <si>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</si>
  <si>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</si>
  <si>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</si>
  <si>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</si>
  <si>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</si>
  <si>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</si>
  <si>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</si>
  <si>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</si>
  <si>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</si>
  <si>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</si>
  <si>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</si>
  <si>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</si>
  <si>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</si>
  <si>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</si>
  <si>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</si>
  <si>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</si>
  <si>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</si>
  <si>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</si>
  <si>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</si>
  <si>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</si>
  <si>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</si>
  <si>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</si>
  <si>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</si>
  <si>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</si>
  <si>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</si>
  <si>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</si>
  <si>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</si>
  <si>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</si>
  <si>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</si>
  <si>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</si>
  <si>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</si>
  <si>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</si>
  <si>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</si>
  <si>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</si>
  <si>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</si>
  <si>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</si>
  <si>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</si>
  <si>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</si>
  <si>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</si>
  <si>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</si>
  <si>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</si>
  <si>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</si>
  <si>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</si>
  <si>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</si>
  <si>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</si>
  <si>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</si>
  <si>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</si>
  <si>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</si>
  <si>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</si>
  <si>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</si>
  <si>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</si>
  <si>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</si>
  <si>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</si>
  <si>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</si>
  <si>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</si>
  <si>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</si>
  <si>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</si>
  <si>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</si>
  <si>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</si>
  <si>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</si>
  <si>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</si>
  <si>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</si>
  <si>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</si>
  <si>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</si>
  <si>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</si>
  <si>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</si>
  <si>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</si>
  <si>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</si>
  <si>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</si>
  <si>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</si>
  <si>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</si>
  <si>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</si>
  <si>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</si>
  <si>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</si>
  <si>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</si>
  <si>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</si>
  <si>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</si>
  <si>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</si>
  <si>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</si>
  <si>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</si>
  <si>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</si>
  <si>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</si>
  <si>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</si>
  <si>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</si>
  <si>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</si>
  <si>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</si>
  <si>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</si>
  <si>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</si>
  <si>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</si>
  <si>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</si>
  <si>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</si>
  <si>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</si>
  <si>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</si>
  <si>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</si>
  <si>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</si>
  <si>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</si>
  <si>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</si>
  <si>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</si>
  <si>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</si>
  <si>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</si>
  <si>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</si>
  <si>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</si>
  <si>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</si>
  <si>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</si>
  <si>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</si>
  <si>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</si>
  <si>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</si>
  <si>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</si>
  <si>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</si>
  <si>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</si>
  <si>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</si>
  <si>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</si>
  <si>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</si>
  <si>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</si>
  <si>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</si>
  <si>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</si>
  <si>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</si>
  <si>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</si>
  <si>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</si>
  <si>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</si>
  <si>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</si>
  <si>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</si>
  <si>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</si>
  <si>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</si>
  <si>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</si>
  <si>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</si>
  <si>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</si>
  <si>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</si>
  <si>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</si>
  <si>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</si>
  <si>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</si>
  <si>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</si>
  <si>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</si>
  <si>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</si>
  <si>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</si>
  <si>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</si>
  <si>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</si>
  <si>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</si>
  <si>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</si>
  <si>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</si>
  <si>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</si>
  <si>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</si>
  <si>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</si>
  <si>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</si>
  <si>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</si>
  <si>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</si>
  <si>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</si>
  <si>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</si>
  <si>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</si>
  <si>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</si>
  <si>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</si>
  <si>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</si>
  <si>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</si>
  <si>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</si>
  <si>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</si>
  <si>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</si>
  <si>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</si>
  <si>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</si>
  <si>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</si>
  <si>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</si>
  <si>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</si>
  <si>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</si>
  <si>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</si>
  <si>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</si>
  <si>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</si>
  <si>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</si>
  <si>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</si>
  <si>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</si>
  <si>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</si>
  <si>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</si>
  <si>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</si>
  <si>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</si>
  <si>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</si>
  <si>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</si>
  <si>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</si>
  <si>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</si>
  <si>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</si>
  <si>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</si>
  <si>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</si>
  <si>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</si>
  <si>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</si>
  <si>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</si>
  <si>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</si>
  <si>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</si>
  <si>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</si>
  <si>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</si>
  <si>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</si>
  <si>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</si>
  <si>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</si>
  <si>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</si>
  <si>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</si>
  <si>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</si>
  <si>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</si>
  <si>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</si>
  <si>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</si>
  <si>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</si>
  <si>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</si>
  <si>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</si>
  <si>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</si>
  <si>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</si>
  <si>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</si>
  <si>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</si>
  <si>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</si>
  <si>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</si>
  <si>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</si>
  <si>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</si>
  <si>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</si>
  <si>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</si>
  <si>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</si>
  <si>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</si>
  <si>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</si>
  <si>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</si>
  <si>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</si>
  <si>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</si>
  <si>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</si>
  <si>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</si>
  <si>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</si>
  <si>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</si>
  <si>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</si>
  <si>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</si>
  <si>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</si>
  <si>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</si>
  <si>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</si>
  <si>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</si>
  <si>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</si>
  <si>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</si>
  <si>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</si>
  <si>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</si>
  <si>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</si>
  <si>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</si>
  <si>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</si>
  <si>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</si>
  <si>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</si>
  <si>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</si>
  <si>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</si>
  <si>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</si>
  <si>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</si>
  <si>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</si>
  <si>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</si>
  <si>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</si>
  <si>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</si>
  <si>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</si>
  <si>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</si>
  <si>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</si>
  <si>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</si>
  <si>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</si>
  <si>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</si>
  <si>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</si>
  <si>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</si>
  <si>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</si>
  <si>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</si>
  <si>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</si>
  <si>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</si>
  <si>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</si>
  <si>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</si>
  <si>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</si>
  <si>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</si>
  <si>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</si>
  <si>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</si>
  <si>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</si>
  <si>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</si>
  <si>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</si>
  <si>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</si>
  <si>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</si>
  <si>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</si>
  <si>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</si>
  <si>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</si>
  <si>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</si>
  <si>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</si>
  <si>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</si>
  <si>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</si>
  <si>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</si>
  <si>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</si>
  <si>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</si>
  <si>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</si>
  <si>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</si>
  <si>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</si>
  <si>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</si>
  <si>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</si>
  <si>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</si>
  <si>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</si>
  <si>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</si>
  <si>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</si>
  <si>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</si>
  <si>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</si>
  <si>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</si>
  <si>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</si>
  <si>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</si>
  <si>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</si>
  <si>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</si>
  <si>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</si>
  <si>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</si>
  <si>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</si>
  <si>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</si>
  <si>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</si>
  <si>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</si>
  <si>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</si>
  <si>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</si>
  <si>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</si>
  <si>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</si>
  <si>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</si>
  <si>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</si>
  <si>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</si>
  <si>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</si>
  <si>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</si>
  <si>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</si>
  <si>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</si>
  <si>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</si>
  <si>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</si>
  <si>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</si>
  <si>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</si>
  <si>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</si>
  <si>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</si>
  <si>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</si>
  <si>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</si>
  <si>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</si>
  <si>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</si>
  <si>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</si>
  <si>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</si>
  <si>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</si>
  <si>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</si>
  <si>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</si>
  <si>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</si>
  <si>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</si>
  <si>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</si>
  <si>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</si>
  <si>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</si>
  <si>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</si>
  <si>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</si>
  <si>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</si>
  <si>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</si>
  <si>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</si>
  <si>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</si>
  <si>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</si>
  <si>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</si>
  <si>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</si>
  <si>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</si>
  <si>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</si>
  <si>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</si>
  <si>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</si>
  <si>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</si>
  <si>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</si>
  <si>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</si>
  <si>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</si>
  <si>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</si>
  <si>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</si>
  <si>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</si>
  <si>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</si>
  <si>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</si>
  <si>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</si>
  <si>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</si>
  <si>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</si>
  <si>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</si>
  <si>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</si>
  <si>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</si>
  <si>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</si>
  <si>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</si>
  <si>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</si>
  <si>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</si>
  <si>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</si>
  <si>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</si>
  <si>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</si>
  <si>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</si>
  <si>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</si>
  <si>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</si>
  <si>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</si>
  <si>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</si>
  <si>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</si>
  <si>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</si>
  <si>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</si>
  <si>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</si>
  <si>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</si>
  <si>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</si>
  <si>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</si>
  <si>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</si>
  <si>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</si>
  <si>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</si>
  <si>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</si>
  <si>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</si>
  <si>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</si>
  <si>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</si>
  <si>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</si>
  <si>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</si>
  <si>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</si>
  <si>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</si>
  <si>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</si>
  <si>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</si>
  <si>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</si>
  <si>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</si>
  <si>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</si>
  <si>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</si>
  <si>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</si>
  <si>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</si>
  <si>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</si>
  <si>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</si>
  <si>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</si>
  <si>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</si>
  <si>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</si>
  <si>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</si>
  <si>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</si>
  <si>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</si>
  <si>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</si>
  <si>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</si>
  <si>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</si>
  <si>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</si>
  <si>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</si>
  <si>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</si>
  <si>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</si>
  <si>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</si>
  <si>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</si>
  <si>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</si>
  <si>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</si>
  <si>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</si>
  <si>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</si>
  <si>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</si>
  <si>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</si>
  <si>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</si>
  <si>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</si>
  <si>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</si>
  <si>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</si>
  <si>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</si>
  <si>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</si>
  <si>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</si>
  <si>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</si>
  <si>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</si>
  <si>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</si>
  <si>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</si>
  <si>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</si>
  <si>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</si>
  <si>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</si>
  <si>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</si>
  <si>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</si>
  <si>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</si>
  <si>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</si>
  <si>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</si>
  <si>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</si>
  <si>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</si>
  <si>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</si>
  <si>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</si>
  <si>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</si>
  <si>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</si>
  <si>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</si>
  <si>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</si>
  <si>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</si>
  <si>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</si>
  <si>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</si>
  <si>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</si>
  <si>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</si>
  <si>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</si>
  <si>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</si>
  <si>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</si>
  <si>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</si>
  <si>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</si>
  <si>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</si>
  <si>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</si>
  <si>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</si>
  <si>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</si>
  <si>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</si>
  <si>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</si>
  <si>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</si>
  <si>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</si>
  <si>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</si>
  <si>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</si>
  <si>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</si>
  <si>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</si>
  <si>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</si>
  <si>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</si>
  <si>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</si>
  <si>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</si>
  <si>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</si>
  <si>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</si>
  <si>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</si>
  <si>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</si>
  <si>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</si>
  <si>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</si>
  <si>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</si>
  <si>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</si>
  <si>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</si>
  <si>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</si>
  <si>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</si>
  <si>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</si>
  <si>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</si>
  <si>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</si>
  <si>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</si>
  <si>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</si>
  <si>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</si>
  <si>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</si>
  <si>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</si>
  <si>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</si>
  <si>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</si>
  <si>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</si>
  <si>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</si>
  <si>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</si>
  <si>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</si>
  <si>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</si>
  <si>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</si>
  <si>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</si>
  <si>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</si>
  <si>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</si>
  <si>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</si>
  <si>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</si>
  <si>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</si>
  <si>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</si>
  <si>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</si>
  <si>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</si>
  <si>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</si>
  <si>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</si>
  <si>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</si>
  <si>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</si>
  <si>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</si>
  <si>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</si>
  <si>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</si>
  <si>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</si>
  <si>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</si>
  <si>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</si>
  <si>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</si>
  <si>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</si>
  <si>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</si>
  <si>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</si>
  <si>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</si>
  <si>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</si>
  <si>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</si>
  <si>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</si>
  <si>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</si>
  <si>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</si>
  <si>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</si>
  <si>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</si>
  <si>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</si>
  <si>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</si>
  <si>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</si>
  <si>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</si>
  <si>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</si>
  <si>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</si>
  <si>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</si>
  <si>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</si>
  <si>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</si>
  <si>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</si>
  <si>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</si>
  <si>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</si>
  <si>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</si>
  <si>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</si>
  <si>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</si>
  <si>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</si>
  <si>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</si>
  <si>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</si>
  <si>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</si>
  <si>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</si>
  <si>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</si>
  <si>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</si>
  <si>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</si>
  <si>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</si>
  <si>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</si>
  <si>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</si>
  <si>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</si>
  <si>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</si>
  <si>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</si>
  <si>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</si>
  <si>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</si>
  <si>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</si>
  <si>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</si>
  <si>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</si>
  <si>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</si>
  <si>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</si>
  <si>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</si>
  <si>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</si>
  <si>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</si>
  <si>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</si>
  <si>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</si>
  <si>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</si>
  <si>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</si>
  <si>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</si>
  <si>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</si>
  <si>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</si>
  <si>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</si>
  <si>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</si>
  <si>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</si>
  <si>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</si>
  <si>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</si>
  <si>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</si>
  <si>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</si>
  <si>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</si>
  <si>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</si>
  <si>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</si>
  <si>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</si>
  <si>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</si>
  <si>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</si>
  <si>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</si>
  <si>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</si>
  <si>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</si>
  <si>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</si>
  <si>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</si>
  <si>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</si>
  <si>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</si>
  <si>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</si>
  <si>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</si>
  <si>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</si>
  <si>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</si>
  <si>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</si>
  <si>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</si>
  <si>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</si>
  <si>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</si>
  <si>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</si>
  <si>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</si>
  <si>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</si>
  <si>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</si>
  <si>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</si>
  <si>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</si>
  <si>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</si>
  <si>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</si>
  <si>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</si>
  <si>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</si>
  <si>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</si>
  <si>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</si>
  <si>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</si>
  <si>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</si>
  <si>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</si>
  <si>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</si>
  <si>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</si>
  <si>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</si>
  <si>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</si>
  <si>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</si>
  <si>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</si>
  <si>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</si>
  <si>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</si>
  <si>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</si>
  <si>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</si>
  <si>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</si>
  <si>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</si>
  <si>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</si>
  <si>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</si>
  <si>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</si>
  <si>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</si>
  <si>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</si>
  <si>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</si>
  <si>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</si>
  <si>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</si>
  <si>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</si>
  <si>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</si>
  <si>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</si>
  <si>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</si>
  <si>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</si>
  <si>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</si>
  <si>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</si>
  <si>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</si>
  <si>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</si>
  <si>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</si>
  <si>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</si>
  <si>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</si>
  <si>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</si>
  <si>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</si>
  <si>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</si>
  <si>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</si>
  <si>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</si>
  <si>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</si>
  <si>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</si>
  <si>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</si>
  <si>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</si>
  <si>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</si>
  <si>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</si>
  <si>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</si>
  <si>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</si>
  <si>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</si>
  <si>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</si>
  <si>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</si>
  <si>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</si>
  <si>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</si>
  <si>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</si>
  <si>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</si>
  <si>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</si>
  <si>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</si>
  <si>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</si>
  <si>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</si>
  <si>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</si>
  <si>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</si>
  <si>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</si>
  <si>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</si>
  <si>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</si>
  <si>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</si>
  <si>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</si>
  <si>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</si>
  <si>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</si>
  <si>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</si>
  <si>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</si>
  <si>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</si>
  <si>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</si>
  <si>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</si>
  <si>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</si>
  <si>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</si>
  <si>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</si>
  <si>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</si>
  <si>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</si>
  <si>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</si>
  <si>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</si>
  <si>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</si>
  <si>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</si>
  <si>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</si>
  <si>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</si>
  <si>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</si>
  <si>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</si>
  <si>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</si>
  <si>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</si>
  <si>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</si>
  <si>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</si>
  <si>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</si>
  <si>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</si>
  <si>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</si>
  <si>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</si>
  <si>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</si>
  <si>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</si>
  <si>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</si>
  <si>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</si>
  <si>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</si>
  <si>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</si>
  <si>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</si>
  <si>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</si>
  <si>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</si>
  <si>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</si>
  <si>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</si>
  <si>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</si>
  <si>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</si>
  <si>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</si>
  <si>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</si>
  <si>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</si>
  <si>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</si>
  <si>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</si>
  <si>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</si>
  <si>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</si>
  <si>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</si>
  <si>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</si>
  <si>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</si>
  <si>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</si>
  <si>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</si>
  <si>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</si>
  <si>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</si>
  <si>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</si>
  <si>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</si>
  <si>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</si>
  <si>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</si>
  <si>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</si>
  <si>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</si>
  <si>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</si>
  <si>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</si>
  <si>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</si>
  <si>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</si>
  <si>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</si>
  <si>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</si>
  <si>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</si>
  <si>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</si>
  <si>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</si>
  <si>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</si>
  <si>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</si>
  <si>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</si>
  <si>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</si>
  <si>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</si>
  <si>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</si>
  <si>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</si>
  <si>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</si>
  <si>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</si>
  <si>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</si>
  <si>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</si>
  <si>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</si>
  <si>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</si>
  <si>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</si>
  <si>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</si>
  <si>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</si>
  <si>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</si>
  <si>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</si>
  <si>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</si>
  <si>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</si>
  <si>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</si>
  <si>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</si>
  <si>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</si>
  <si>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</si>
  <si>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</si>
  <si>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</si>
  <si>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</si>
  <si>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</si>
  <si>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</si>
  <si>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</si>
  <si>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</si>
  <si>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</si>
  <si>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</si>
  <si>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</si>
  <si>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</si>
  <si>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</si>
  <si>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</si>
  <si>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</si>
  <si>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</si>
  <si>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</si>
  <si>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</si>
  <si>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</si>
  <si>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</si>
  <si>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</si>
  <si>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</si>
  <si>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</si>
  <si>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</si>
  <si>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</si>
  <si>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</si>
  <si>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</si>
  <si>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</si>
  <si>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</si>
  <si>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</si>
  <si>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</si>
  <si>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</si>
  <si>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</si>
  <si>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</si>
  <si>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</si>
  <si>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</si>
  <si>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</si>
  <si>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</si>
  <si>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</si>
  <si>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</si>
  <si>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</si>
  <si>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</si>
  <si>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</si>
  <si>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</si>
  <si>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</si>
  <si>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</si>
  <si>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</si>
  <si>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</si>
  <si>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</si>
  <si>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</si>
  <si>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</si>
  <si>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</si>
  <si>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</si>
  <si>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</si>
  <si>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</si>
  <si>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</si>
  <si>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</si>
  <si>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</si>
  <si>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</si>
  <si>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</si>
  <si>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</si>
  <si>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</si>
  <si>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</si>
  <si>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</si>
  <si>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</si>
  <si>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</si>
  <si>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</si>
  <si>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</si>
  <si>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</si>
  <si>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</si>
  <si>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</si>
  <si>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</si>
  <si>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</si>
  <si>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</si>
  <si>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</si>
  <si>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</si>
  <si>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</si>
  <si>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</si>
  <si>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</si>
  <si>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</si>
  <si>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</si>
  <si>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</si>
  <si>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</si>
  <si>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</si>
  <si>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</si>
  <si>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</si>
  <si>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</si>
  <si>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</si>
  <si>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</si>
  <si>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</si>
  <si>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</si>
  <si>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</si>
  <si>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</si>
  <si>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</si>
  <si>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</si>
  <si>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</si>
  <si>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</si>
  <si>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</si>
  <si>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</si>
  <si>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</si>
  <si>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</si>
  <si>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</si>
  <si>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</si>
  <si>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</si>
  <si>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</si>
  <si>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</si>
  <si>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</si>
  <si>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</si>
  <si>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</si>
  <si>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</si>
  <si>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</si>
  <si>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</si>
  <si>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</si>
  <si>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</si>
  <si>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</si>
  <si>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</si>
  <si>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</si>
  <si>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</si>
  <si>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</si>
  <si>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</si>
  <si>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</si>
  <si>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</si>
  <si>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</si>
  <si>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</si>
  <si>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</si>
  <si>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</si>
  <si>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</si>
  <si>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</si>
  <si>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</si>
  <si>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</si>
  <si>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</si>
  <si>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</si>
  <si>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</si>
  <si>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</si>
  <si>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</si>
  <si>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</si>
  <si>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</si>
  <si>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</si>
  <si>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</si>
  <si>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</si>
  <si>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</si>
  <si>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</si>
  <si>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</si>
  <si>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</si>
  <si>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</si>
  <si>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</si>
  <si>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</si>
  <si>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</si>
  <si>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</si>
  <si>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</si>
  <si>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</si>
  <si>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</si>
  <si>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</si>
  <si>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</si>
  <si>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</si>
  <si>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</si>
  <si>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</si>
  <si>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</si>
  <si>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</si>
  <si>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</si>
  <si>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</si>
  <si>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</si>
  <si>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</si>
  <si>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</si>
  <si>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</si>
  <si>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</si>
  <si>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</si>
  <si>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</si>
  <si>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</si>
  <si>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</si>
  <si>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</si>
  <si>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</si>
  <si>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</si>
  <si>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</si>
  <si>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</si>
  <si>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</si>
  <si>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</si>
  <si>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</si>
  <si>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</si>
  <si>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</si>
  <si>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</si>
  <si>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</si>
  <si>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</si>
  <si>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</si>
  <si>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</si>
  <si>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</si>
  <si>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</si>
  <si>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</si>
  <si>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</si>
  <si>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</si>
  <si>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</si>
  <si>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</si>
  <si>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</si>
  <si>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</si>
  <si>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</si>
  <si>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</si>
  <si>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</si>
  <si>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</si>
  <si>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</si>
  <si>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</si>
  <si>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</si>
  <si>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</si>
  <si>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</si>
  <si>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</si>
  <si>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</si>
  <si>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</si>
  <si>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</si>
  <si>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</si>
  <si>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</si>
  <si>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</si>
  <si>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</si>
  <si>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</si>
  <si>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</si>
  <si>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</si>
  <si>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</si>
  <si>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</si>
  <si>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</si>
  <si>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</si>
  <si>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</si>
  <si>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</si>
  <si>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</si>
  <si>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</si>
  <si>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</si>
  <si>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</si>
  <si>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</si>
  <si>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</si>
  <si>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</si>
  <si>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</si>
  <si>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</si>
  <si>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</si>
  <si>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</si>
  <si>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</si>
  <si>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</si>
  <si>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</si>
  <si>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</si>
  <si>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</si>
  <si>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</si>
  <si>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</si>
  <si>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</si>
  <si>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</si>
  <si>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</si>
  <si>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</si>
  <si>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</si>
  <si>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</si>
  <si>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</si>
  <si>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</si>
  <si>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</si>
  <si>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</si>
  <si>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</si>
  <si>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</si>
  <si>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</si>
  <si>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</si>
  <si>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</si>
  <si>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</si>
  <si>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</si>
  <si>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</si>
  <si>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</si>
  <si>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</si>
  <si>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</si>
  <si>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</si>
  <si>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</si>
  <si>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</si>
  <si>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</si>
  <si>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</si>
  <si>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</si>
  <si>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</si>
  <si>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</si>
  <si>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</si>
  <si>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</si>
  <si>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</si>
  <si>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</si>
  <si>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</si>
  <si>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</si>
  <si>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</si>
  <si>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</si>
  <si>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</si>
  <si>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</si>
  <si>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</si>
  <si>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</si>
  <si>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</si>
  <si>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</si>
  <si>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</si>
  <si>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</si>
  <si>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</si>
  <si>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</si>
  <si>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</si>
  <si>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</si>
  <si>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</si>
  <si>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</si>
  <si>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</si>
  <si>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</si>
  <si>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</si>
  <si>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</si>
  <si>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</si>
  <si>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</si>
  <si>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</si>
  <si>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</si>
  <si>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</si>
  <si>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</si>
  <si>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</si>
  <si>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</si>
  <si>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</si>
  <si>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</si>
  <si>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</si>
  <si>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</si>
  <si>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</si>
  <si>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</si>
  <si>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</si>
  <si>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</si>
  <si>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</si>
  <si>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</si>
  <si>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</si>
  <si>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</si>
  <si>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</si>
  <si>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</si>
  <si>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</si>
  <si>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</si>
  <si>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</si>
  <si>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</si>
  <si>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</si>
  <si>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</si>
  <si>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</si>
  <si>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</si>
  <si>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</si>
  <si>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</si>
  <si>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</si>
  <si>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</si>
  <si>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</si>
  <si>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</si>
  <si>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</si>
  <si>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</si>
  <si>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</si>
  <si>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</si>
  <si>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</si>
  <si>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</si>
  <si>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</si>
  <si>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</si>
  <si>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</si>
  <si>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</si>
  <si>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</si>
  <si>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</si>
  <si>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</si>
  <si>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</si>
  <si>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</si>
  <si>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</si>
  <si>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</si>
  <si>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</si>
  <si>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</si>
  <si>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</si>
  <si>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</si>
  <si>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</si>
  <si>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</si>
  <si>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</si>
  <si>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</si>
  <si>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</si>
  <si>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</si>
  <si>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</si>
  <si>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</si>
  <si>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</si>
  <si>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</si>
  <si>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</si>
  <si>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</si>
  <si>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</si>
  <si>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</si>
  <si>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</si>
  <si>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</si>
  <si>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</si>
  <si>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</si>
  <si>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</si>
  <si>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</si>
  <si>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</si>
  <si>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</si>
  <si>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</si>
  <si>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</si>
  <si>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</si>
  <si>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</si>
  <si>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</si>
  <si>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</si>
  <si>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</si>
  <si>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</si>
  <si>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</si>
  <si>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</si>
  <si>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</si>
  <si>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</si>
  <si>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</si>
  <si>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</si>
  <si>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</si>
  <si>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</si>
  <si>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</si>
  <si>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</si>
  <si>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</si>
  <si>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</si>
  <si>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</si>
  <si>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</si>
  <si>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</si>
  <si>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</si>
  <si>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</si>
  <si>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</si>
  <si>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</si>
  <si>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</si>
  <si>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</si>
  <si>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</si>
  <si>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</si>
  <si>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</si>
  <si>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</si>
  <si>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</si>
  <si>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</si>
  <si>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</si>
  <si>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</si>
  <si>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</si>
  <si>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</si>
  <si>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</si>
  <si>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</si>
  <si>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</si>
  <si>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</si>
  <si>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</si>
  <si>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</si>
  <si>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</si>
  <si>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</si>
  <si>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</si>
  <si>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</si>
  <si>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</si>
  <si>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</si>
  <si>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</si>
  <si>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</si>
  <si>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</si>
  <si>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</si>
  <si>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</si>
  <si>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</si>
  <si>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</si>
  <si>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</si>
  <si>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</si>
  <si>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</si>
  <si>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</si>
  <si>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</si>
  <si>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</si>
  <si>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</si>
  <si>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</si>
  <si>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</si>
  <si>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</si>
  <si>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</si>
  <si>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</si>
  <si>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</si>
  <si>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</si>
  <si>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</si>
  <si>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</si>
  <si>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</si>
  <si>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</si>
  <si>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</si>
  <si>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</si>
  <si>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</si>
  <si>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</si>
  <si>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</si>
  <si>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</si>
  <si>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</si>
  <si>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</si>
  <si>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</si>
  <si>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</si>
  <si>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</si>
  <si>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</si>
  <si>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</si>
  <si>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</si>
  <si>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</si>
  <si>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</si>
  <si>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</si>
  <si>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</si>
  <si>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</si>
  <si>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</si>
  <si>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</si>
  <si>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</si>
  <si>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</si>
  <si>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</si>
  <si>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</si>
  <si>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</si>
  <si>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</si>
  <si>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</si>
  <si>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</si>
  <si>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</si>
  <si>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</si>
  <si>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</si>
  <si>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</si>
  <si>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</si>
  <si>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</si>
  <si>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</si>
  <si>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</si>
  <si>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</si>
  <si>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</si>
  <si>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</si>
  <si>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</si>
  <si>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</si>
  <si>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</si>
  <si>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</si>
  <si>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</si>
  <si>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</si>
  <si>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</si>
  <si>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</si>
  <si>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</si>
  <si>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</si>
  <si>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</si>
  <si>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</si>
  <si>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</si>
  <si>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</si>
  <si>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</si>
  <si>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</si>
  <si>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</si>
  <si>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</si>
  <si>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</si>
  <si>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</si>
  <si>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</si>
  <si>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</si>
  <si>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</si>
  <si>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</si>
  <si>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</si>
  <si>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</si>
  <si>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</si>
  <si>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</si>
  <si>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</si>
  <si>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</si>
  <si>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</si>
  <si>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</si>
  <si>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</si>
  <si>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</si>
  <si>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</si>
  <si>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</si>
  <si>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</si>
  <si>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</si>
  <si>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</si>
  <si>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</si>
  <si>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</si>
  <si>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</si>
  <si>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</si>
  <si>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</si>
  <si>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</si>
  <si>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</si>
  <si>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</si>
  <si>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</si>
  <si>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</si>
  <si>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</si>
  <si>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</si>
  <si>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</si>
  <si>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</si>
  <si>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</si>
  <si>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</si>
  <si>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</si>
  <si>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</si>
  <si>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</si>
  <si>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</si>
  <si>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</si>
  <si>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</si>
  <si>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</si>
  <si>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</si>
  <si>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</si>
  <si>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</si>
  <si>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</si>
  <si>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</si>
  <si>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</si>
  <si>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</si>
  <si>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</si>
  <si>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</si>
  <si>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</si>
  <si>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</si>
  <si>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</si>
  <si>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</si>
  <si>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</si>
  <si>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</si>
  <si>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</si>
  <si>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</si>
  <si>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</si>
  <si>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</si>
  <si>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</si>
  <si>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</si>
  <si>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</si>
  <si>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</si>
  <si>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</si>
  <si>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</si>
  <si>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</si>
  <si>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</si>
  <si>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</si>
  <si>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</si>
  <si>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</si>
  <si>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</si>
  <si>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</si>
  <si>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</si>
  <si>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</si>
  <si>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</si>
  <si>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</si>
  <si>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</si>
  <si>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</si>
  <si>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</si>
  <si>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</si>
  <si>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</si>
  <si>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</si>
  <si>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</si>
  <si>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</si>
  <si>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</si>
  <si>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</si>
  <si>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</si>
  <si>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</si>
  <si>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</si>
  <si>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</si>
  <si>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</si>
  <si>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</si>
  <si>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</si>
  <si>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</si>
  <si>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</si>
  <si>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</si>
  <si>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</si>
  <si>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</si>
  <si>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</si>
  <si>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</si>
  <si>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</si>
  <si>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</si>
  <si>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</si>
  <si>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</si>
  <si>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</si>
  <si>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</si>
  <si>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</si>
  <si>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</si>
  <si>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</si>
  <si>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</si>
  <si>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</si>
  <si>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</si>
  <si>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</si>
  <si>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</si>
  <si>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</si>
  <si>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</si>
  <si>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</si>
  <si>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</si>
  <si>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</si>
  <si>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</si>
  <si>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</si>
  <si>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</si>
  <si>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</si>
  <si>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</si>
  <si>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</si>
  <si>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</si>
  <si>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</si>
  <si>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</si>
  <si>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</si>
  <si>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</si>
  <si>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</si>
  <si>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</si>
  <si>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</si>
  <si>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</si>
  <si>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</si>
  <si>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</si>
  <si>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</si>
  <si>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</si>
  <si>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</si>
  <si>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</si>
  <si>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</si>
  <si>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</si>
  <si>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</si>
  <si>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</si>
  <si>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</si>
  <si>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</si>
  <si>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</si>
  <si>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</si>
  <si>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</si>
  <si>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</si>
  <si>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</si>
  <si>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</si>
  <si>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</si>
  <si>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</si>
  <si>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</si>
  <si>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</si>
  <si>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</si>
  <si>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</si>
  <si>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</si>
  <si>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</si>
  <si>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</si>
  <si>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</si>
  <si>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</si>
  <si>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</si>
  <si>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</si>
  <si>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</si>
  <si>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</si>
  <si>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</si>
  <si>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</si>
  <si>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</si>
  <si>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</si>
  <si>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</si>
  <si>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</si>
  <si>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</si>
  <si>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</si>
  <si>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</si>
  <si>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</si>
  <si>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</si>
  <si>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</si>
  <si>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</si>
  <si>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</si>
  <si>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</si>
  <si>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</si>
  <si>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</si>
  <si>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</si>
  <si>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</si>
  <si>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</si>
  <si>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</si>
  <si>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</si>
  <si>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</si>
  <si>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</si>
  <si>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</si>
  <si>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</si>
  <si>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</si>
  <si>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</si>
  <si>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</si>
  <si>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</si>
  <si>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</si>
  <si>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</si>
  <si>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</si>
  <si>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</si>
  <si>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</si>
  <si>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</si>
  <si>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</si>
  <si>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</si>
  <si>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</si>
  <si>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</si>
  <si>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</si>
  <si>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</si>
  <si>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</si>
  <si>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</si>
  <si>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</si>
  <si>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</si>
  <si>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</si>
  <si>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</si>
  <si>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</si>
  <si>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</si>
  <si>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</si>
  <si>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</si>
  <si>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</si>
  <si>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</si>
  <si>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</si>
  <si>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</si>
  <si>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</si>
  <si>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</si>
  <si>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</si>
  <si>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</si>
  <si>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</si>
  <si>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</si>
  <si>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</si>
  <si>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</si>
  <si>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</si>
  <si>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</si>
  <si>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</si>
  <si>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</si>
  <si>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</si>
  <si>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</si>
  <si>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</si>
  <si>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</si>
  <si>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</si>
  <si>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</si>
  <si>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</si>
  <si>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</si>
  <si>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</si>
  <si>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</si>
  <si>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</si>
  <si>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</si>
  <si>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</si>
  <si>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</si>
  <si>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</si>
  <si>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</si>
  <si>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</si>
  <si>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</si>
  <si>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</si>
  <si>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</si>
  <si>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</si>
  <si>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</si>
  <si>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</si>
  <si>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</si>
  <si>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</si>
  <si>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</si>
  <si>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</si>
  <si>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</si>
  <si>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</si>
  <si>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</si>
  <si>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</si>
  <si>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</si>
  <si>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</si>
  <si>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</si>
  <si>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</si>
  <si>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</si>
  <si>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</si>
  <si>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</si>
  <si>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</si>
  <si>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</si>
  <si>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</si>
  <si>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</si>
  <si>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</si>
  <si>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</si>
  <si>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</si>
  <si>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</si>
  <si>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</si>
  <si>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</si>
  <si>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</si>
  <si>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</si>
  <si>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</si>
  <si>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</si>
  <si>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</si>
  <si>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</si>
  <si>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</si>
  <si>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</si>
  <si>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</si>
  <si>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</si>
  <si>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</si>
  <si>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</si>
  <si>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</si>
  <si>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</si>
  <si>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</si>
  <si>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</si>
  <si>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</si>
  <si>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</si>
  <si>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</si>
  <si>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</si>
  <si>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</si>
  <si>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</si>
  <si>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</si>
  <si>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</si>
  <si>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</si>
  <si>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</si>
  <si>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</si>
  <si>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</si>
  <si>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</si>
  <si>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</si>
  <si>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</si>
  <si>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</si>
  <si>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</si>
  <si>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</si>
  <si>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</si>
  <si>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</si>
  <si>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</si>
  <si>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</si>
  <si>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</si>
  <si>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</si>
  <si>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</si>
  <si>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</si>
  <si>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</si>
  <si>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</si>
  <si>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</si>
  <si>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</si>
  <si>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</si>
  <si>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</si>
  <si>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</si>
  <si>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</si>
  <si>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</si>
  <si>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</si>
  <si>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</si>
  <si>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</si>
  <si>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</si>
  <si>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</si>
  <si>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</si>
  <si>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</si>
  <si>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</si>
  <si>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</si>
  <si>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</si>
  <si>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</si>
  <si>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</si>
  <si>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</si>
  <si>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</si>
  <si>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</si>
  <si>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</si>
  <si>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</si>
  <si>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</si>
  <si>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</si>
  <si>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</si>
  <si>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</si>
  <si>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</si>
  <si>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</si>
  <si>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</si>
  <si>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</si>
  <si>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</si>
  <si>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</si>
  <si>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</si>
  <si>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</si>
  <si>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</si>
  <si>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</si>
  <si>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</si>
  <si>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</si>
  <si>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</si>
  <si>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</si>
  <si>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</si>
  <si>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</si>
  <si>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</si>
  <si>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</si>
  <si>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</si>
  <si>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</si>
  <si>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</si>
  <si>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</si>
  <si>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</si>
  <si>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</si>
  <si>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</si>
  <si>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</si>
  <si>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</si>
  <si>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</si>
  <si>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</si>
  <si>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</si>
  <si>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</si>
  <si>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</si>
  <si>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</si>
  <si>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</si>
  <si>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</si>
  <si>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</si>
  <si>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</si>
  <si>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</si>
  <si>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</si>
  <si>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</si>
  <si>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</si>
  <si>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</si>
  <si>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</si>
  <si>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</si>
  <si>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</si>
  <si>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</si>
  <si>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</si>
  <si>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</si>
  <si>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</si>
  <si>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</si>
  <si>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</si>
  <si>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</si>
  <si>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</si>
  <si>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</si>
  <si>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</si>
  <si>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</si>
  <si>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</si>
  <si>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</si>
  <si>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</si>
  <si>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</si>
  <si>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</si>
  <si>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</si>
  <si>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</si>
  <si>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</si>
  <si>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</si>
  <si>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</si>
  <si>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</si>
  <si>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</si>
  <si>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</si>
  <si>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</si>
  <si>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</si>
  <si>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</si>
  <si>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</si>
  <si>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</si>
  <si>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</si>
  <si>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</si>
  <si>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</si>
  <si>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</si>
  <si>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</si>
  <si>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</si>
  <si>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</si>
  <si>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</si>
  <si>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</si>
  <si>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</si>
  <si>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</si>
  <si>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</si>
  <si>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</si>
  <si>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</si>
  <si>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</si>
  <si>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</si>
  <si>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</si>
  <si>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</si>
  <si>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</si>
  <si>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</si>
  <si>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</si>
  <si>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</si>
  <si>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</si>
  <si>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</si>
  <si>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</si>
  <si>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</si>
  <si>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</si>
  <si>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</si>
  <si>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</si>
  <si>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</si>
  <si>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</si>
  <si>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</si>
  <si>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</si>
  <si>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</si>
  <si>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</si>
  <si>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</si>
  <si>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</si>
  <si>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</si>
  <si>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</si>
  <si>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</si>
  <si>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</si>
  <si>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</si>
  <si>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</si>
  <si>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</si>
  <si>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</si>
  <si>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</si>
  <si>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</si>
  <si>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</si>
  <si>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</si>
  <si>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</si>
  <si>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</si>
  <si>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</si>
  <si>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</si>
  <si>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</si>
  <si>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</si>
  <si>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</si>
  <si>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</si>
  <si>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</si>
  <si>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</si>
  <si>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</si>
  <si>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</si>
  <si>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</si>
  <si>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</si>
  <si>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</si>
  <si>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</si>
  <si>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</si>
  <si>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</si>
  <si>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</si>
  <si>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</si>
  <si>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</si>
  <si>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</si>
  <si>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</si>
  <si>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</si>
  <si>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</si>
  <si>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</si>
  <si>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</si>
  <si>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</si>
  <si>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</si>
  <si>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</si>
  <si>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</si>
  <si>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</si>
  <si>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</si>
  <si>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</si>
  <si>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</si>
  <si>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</si>
  <si>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</si>
  <si>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</si>
  <si>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</si>
  <si>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</si>
  <si>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</si>
  <si>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</si>
  <si>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</si>
  <si>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</si>
  <si>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</si>
  <si>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</si>
  <si>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</si>
  <si>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</si>
  <si>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</si>
  <si>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</si>
  <si>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</si>
  <si>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</si>
  <si>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</si>
  <si>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</si>
  <si>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</si>
  <si>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</si>
  <si>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</si>
  <si>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</si>
  <si>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</si>
  <si>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</si>
  <si>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</si>
  <si>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</si>
  <si>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</si>
  <si>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</si>
  <si>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</si>
  <si>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</si>
  <si>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</si>
  <si>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</si>
  <si>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</si>
  <si>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</si>
  <si>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</si>
  <si>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</si>
  <si>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</si>
  <si>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</si>
  <si>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</si>
  <si>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</si>
  <si>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</si>
  <si>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</si>
  <si>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</si>
  <si>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</si>
  <si>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</si>
  <si>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</si>
  <si>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</si>
  <si>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</si>
  <si>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</si>
  <si>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</si>
  <si>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</si>
  <si>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</si>
  <si>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</si>
  <si>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</si>
  <si>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</si>
  <si>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</si>
  <si>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</si>
  <si>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</si>
  <si>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</si>
  <si>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</si>
  <si>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</si>
  <si>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</si>
  <si>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</si>
  <si>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</si>
  <si>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</si>
  <si>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</si>
  <si>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</si>
  <si>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</si>
  <si>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</si>
  <si>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</si>
  <si>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</si>
  <si>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</si>
  <si>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</si>
  <si>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</si>
  <si>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</si>
  <si>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</si>
  <si>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</si>
  <si>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</si>
  <si>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</si>
  <si>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</si>
  <si>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</si>
  <si>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</si>
  <si>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</si>
  <si>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</si>
  <si>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</si>
  <si>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</si>
  <si>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</si>
  <si>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</si>
  <si>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</si>
  <si>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</si>
  <si>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</si>
  <si>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</si>
  <si>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</si>
  <si>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</si>
  <si>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</si>
  <si>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</si>
  <si>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</si>
  <si>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</si>
  <si>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</si>
  <si>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</si>
  <si>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</si>
  <si>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</si>
  <si>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</si>
  <si>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</si>
  <si>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</si>
  <si>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</si>
  <si>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</si>
  <si>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</si>
  <si>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</si>
  <si>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</si>
  <si>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</si>
  <si>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</si>
  <si>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</si>
  <si>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</si>
  <si>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</si>
  <si>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</si>
  <si>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</si>
  <si>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</si>
  <si>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</si>
  <si>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</si>
  <si>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</si>
  <si>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</si>
  <si>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</si>
  <si>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</si>
  <si>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</si>
  <si>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</si>
  <si>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</si>
  <si>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</si>
  <si>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</si>
  <si>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</si>
  <si>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</si>
  <si>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</si>
  <si>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</si>
  <si>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</si>
  <si>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</si>
  <si>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</si>
  <si>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</si>
  <si>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</si>
  <si>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</si>
  <si>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</si>
  <si>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</si>
  <si>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</si>
  <si>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</si>
  <si>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</si>
  <si>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</si>
  <si>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</si>
  <si>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</si>
  <si>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</si>
  <si>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</si>
  <si>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</si>
  <si>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</si>
  <si>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</si>
  <si>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</si>
  <si>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</si>
  <si>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</si>
  <si>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</si>
  <si>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</si>
  <si>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</si>
  <si>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</si>
  <si>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</si>
  <si>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</si>
  <si>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</si>
  <si>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</si>
  <si>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</si>
  <si>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</si>
  <si>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</si>
  <si>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</si>
  <si>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</si>
  <si>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</si>
  <si>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</si>
  <si>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</si>
  <si>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</si>
  <si>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</si>
  <si>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</si>
  <si>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</si>
  <si>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</si>
  <si>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</si>
  <si>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</si>
  <si>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</si>
  <si>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</si>
  <si>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</si>
  <si>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</si>
  <si>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</si>
  <si>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</si>
  <si>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</si>
  <si>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</si>
  <si>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</si>
  <si>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</si>
  <si>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</si>
  <si>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</si>
  <si>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</si>
  <si>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</si>
  <si>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</si>
  <si>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</si>
  <si>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</si>
  <si>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</si>
  <si>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</si>
  <si>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</si>
  <si>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</si>
  <si>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</si>
  <si>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</si>
  <si>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</si>
  <si>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</si>
  <si>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</si>
  <si>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</si>
  <si>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</si>
  <si>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</si>
  <si>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</si>
  <si>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</si>
  <si>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</si>
  <si>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</si>
  <si>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</si>
  <si>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</si>
  <si>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</si>
  <si>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</si>
  <si>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</si>
  <si>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</si>
  <si>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</si>
  <si>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</si>
  <si>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</si>
  <si>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</si>
  <si>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</si>
  <si>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</si>
  <si>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</si>
  <si>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</si>
  <si>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</si>
  <si>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</si>
  <si>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</si>
  <si>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</si>
  <si>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</si>
  <si>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</si>
  <si>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</si>
  <si>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</si>
  <si>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</si>
  <si>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</si>
  <si>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</si>
  <si>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</si>
  <si>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</si>
  <si>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</si>
  <si>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</si>
  <si>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</si>
  <si>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</si>
  <si>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</si>
  <si>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</si>
  <si>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</si>
  <si>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</si>
  <si>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</si>
  <si>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</si>
  <si>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</si>
  <si>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</si>
  <si>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</si>
  <si>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</si>
  <si>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</si>
  <si>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</si>
  <si>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</si>
  <si>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</si>
  <si>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</si>
  <si>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</si>
  <si>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</si>
  <si>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</si>
  <si>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</si>
  <si>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</si>
  <si>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</si>
  <si>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</si>
  <si>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</si>
  <si>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</si>
  <si>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</si>
  <si>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</si>
  <si>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</si>
  <si>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</si>
  <si>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</si>
  <si>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</si>
  <si>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</si>
  <si>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</si>
  <si>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</si>
  <si>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</si>
  <si>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</si>
  <si>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</si>
  <si>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</si>
  <si>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</si>
  <si>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</si>
  <si>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</si>
  <si>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</si>
  <si>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</si>
  <si>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</si>
  <si>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</si>
  <si>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</si>
  <si>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</si>
  <si>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</si>
  <si>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</si>
  <si>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</si>
  <si>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</si>
  <si>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</si>
  <si>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</si>
  <si>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</si>
  <si>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</si>
  <si>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</si>
  <si>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</si>
  <si>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</si>
  <si>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</si>
  <si>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</si>
  <si>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</si>
  <si>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</si>
  <si>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</si>
  <si>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</si>
  <si>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</si>
  <si>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</si>
  <si>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</si>
  <si>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</si>
  <si>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</si>
  <si>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</si>
  <si>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</si>
  <si>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</si>
  <si>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</si>
  <si>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</si>
  <si>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</si>
  <si>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</si>
  <si>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</si>
  <si>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</si>
  <si>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</si>
  <si>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</si>
  <si>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</si>
  <si>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</si>
  <si>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</si>
  <si>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</si>
  <si>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</si>
  <si>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</si>
  <si>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</si>
  <si>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</si>
  <si>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</si>
  <si>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</si>
  <si>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</si>
  <si>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</si>
  <si>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</si>
  <si>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</si>
  <si>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</si>
  <si>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</si>
  <si>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</si>
  <si>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</si>
  <si>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</si>
  <si>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</si>
  <si>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</si>
  <si>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</si>
  <si>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</si>
  <si>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</si>
  <si>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</si>
  <si>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</si>
  <si>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</si>
  <si>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</si>
  <si>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</si>
  <si>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</si>
  <si>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</si>
  <si>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</si>
  <si>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</si>
  <si>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</si>
  <si>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</si>
  <si>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</si>
  <si>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</si>
  <si>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</si>
  <si>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</si>
  <si>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</si>
  <si>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</si>
  <si>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</si>
  <si>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</si>
  <si>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</si>
  <si>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</si>
  <si>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</si>
  <si>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</si>
  <si>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</si>
  <si>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</si>
  <si>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</si>
  <si>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</si>
  <si>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</si>
  <si>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</si>
  <si>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</si>
  <si>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</si>
  <si>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</si>
  <si>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</si>
  <si>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</si>
  <si>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</si>
  <si>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</si>
  <si>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</si>
  <si>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</si>
  <si>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</si>
  <si>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</si>
  <si>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</si>
  <si>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</si>
  <si>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</si>
  <si>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</si>
  <si>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</si>
  <si>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</si>
  <si>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</si>
  <si>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</si>
  <si>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</si>
  <si>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</si>
  <si>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</si>
  <si>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</si>
  <si>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</si>
  <si>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</si>
  <si>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</si>
  <si>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</si>
  <si>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</si>
  <si>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</si>
  <si>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</si>
  <si>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</si>
  <si>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</si>
  <si>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</si>
  <si>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</si>
  <si>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</si>
  <si>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</si>
  <si>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</si>
  <si>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</si>
  <si>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</si>
  <si>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</si>
  <si>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</si>
  <si>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</si>
  <si>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</si>
  <si>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</si>
  <si>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</si>
  <si>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</si>
  <si>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</si>
  <si>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</si>
  <si>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</si>
  <si>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</si>
  <si>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</si>
  <si>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</si>
  <si>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</si>
  <si>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</si>
  <si>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</si>
  <si>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</si>
  <si>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</si>
  <si>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</si>
  <si>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</si>
  <si>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</si>
  <si>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</si>
  <si>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</si>
  <si>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</si>
  <si>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</si>
  <si>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</si>
  <si>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</si>
  <si>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</si>
  <si>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</si>
  <si>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</si>
  <si>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</si>
  <si>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</si>
  <si>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</si>
  <si>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</si>
  <si>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</si>
  <si>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</si>
  <si>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</si>
  <si>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</si>
  <si>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</si>
  <si>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</si>
  <si>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</si>
  <si>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</si>
  <si>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</si>
  <si>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</si>
  <si>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</si>
  <si>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</si>
  <si>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</si>
  <si>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</si>
  <si>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</si>
  <si>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</si>
  <si>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</si>
  <si>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</si>
  <si>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</si>
  <si>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</si>
  <si>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</si>
  <si>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</si>
  <si>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</si>
  <si>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</si>
  <si>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</si>
  <si>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</si>
  <si>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</si>
  <si>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</si>
  <si>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</si>
  <si>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</si>
  <si>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</si>
  <si>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</si>
  <si>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</si>
  <si>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</si>
  <si>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</si>
  <si>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</si>
  <si>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</si>
  <si>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</si>
  <si>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</si>
  <si>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</si>
  <si>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</si>
  <si>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</si>
  <si>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</si>
  <si>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</si>
  <si>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</si>
  <si>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</si>
  <si>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</si>
  <si>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</si>
  <si>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</si>
  <si>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</si>
  <si>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</si>
  <si>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</si>
  <si>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</si>
  <si>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</si>
  <si>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</si>
  <si>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</si>
  <si>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</si>
  <si>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</si>
  <si>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</si>
  <si>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</si>
  <si>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</si>
  <si>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</si>
  <si>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</si>
  <si>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</si>
  <si>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</si>
  <si>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</si>
  <si>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</si>
  <si>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</si>
  <si>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</si>
  <si>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</si>
  <si>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</si>
  <si>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</si>
  <si>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</si>
  <si>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</si>
  <si>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</si>
  <si>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</si>
  <si>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</si>
  <si>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</si>
  <si>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</si>
  <si>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</si>
  <si>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</si>
  <si>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</si>
  <si>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</si>
  <si>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</si>
  <si>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</si>
  <si>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</si>
  <si>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</si>
  <si>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</si>
  <si>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</si>
  <si>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</si>
  <si>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</si>
  <si>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</si>
  <si>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</si>
  <si>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</si>
  <si>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</si>
  <si>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</si>
  <si>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</si>
  <si>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</si>
  <si>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</si>
  <si>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</si>
  <si>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</si>
  <si>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</si>
  <si>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</si>
  <si>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</si>
  <si>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</si>
  <si>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</si>
  <si>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</si>
  <si>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</si>
  <si>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</si>
  <si>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</si>
  <si>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</si>
  <si>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</si>
  <si>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</si>
  <si>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</si>
  <si>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</si>
  <si>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</si>
  <si>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</si>
  <si>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</si>
  <si>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</si>
  <si>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</si>
  <si>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</si>
  <si>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</si>
  <si>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</si>
  <si>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</si>
  <si>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</si>
  <si>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</si>
  <si>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</si>
  <si>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</si>
  <si>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</si>
  <si>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</si>
  <si>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</si>
  <si>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</si>
  <si>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</si>
  <si>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</si>
  <si>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</si>
  <si>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</si>
  <si>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</si>
  <si>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</si>
  <si>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</si>
  <si>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</si>
  <si>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</si>
  <si>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</si>
  <si>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</si>
  <si>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</si>
  <si>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</si>
  <si>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</si>
  <si>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</si>
  <si>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</si>
  <si>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</si>
  <si>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</si>
  <si>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</si>
  <si>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</si>
  <si>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</si>
  <si>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</si>
  <si>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</si>
  <si>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</si>
  <si>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</si>
  <si>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</si>
  <si>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</si>
  <si>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</si>
  <si>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</si>
  <si>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</si>
  <si>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</si>
  <si>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</si>
  <si>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</si>
  <si>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</si>
  <si>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</si>
  <si>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</si>
  <si>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</si>
  <si>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</si>
  <si>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</si>
  <si>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</si>
  <si>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</si>
  <si>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</si>
  <si>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</si>
  <si>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</si>
  <si>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</si>
  <si>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</si>
  <si>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</si>
  <si>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</si>
  <si>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</si>
  <si>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</si>
  <si>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</si>
  <si>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</si>
  <si>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</si>
  <si>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</si>
  <si>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</si>
  <si>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</si>
  <si>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</si>
  <si>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</si>
  <si>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</si>
  <si>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</si>
  <si>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</si>
  <si>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</si>
  <si>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</si>
  <si>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</si>
  <si>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</si>
  <si>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</si>
  <si>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</si>
  <si>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</si>
  <si>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</si>
  <si>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</si>
  <si>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</si>
  <si>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</si>
  <si>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</si>
  <si>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</si>
  <si>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</si>
  <si>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</si>
  <si>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</si>
  <si>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</si>
  <si>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</si>
  <si>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</si>
  <si>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</si>
  <si>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</si>
  <si>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</si>
  <si>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</si>
  <si>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</si>
  <si>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</si>
  <si>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</si>
  <si>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</si>
  <si>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</si>
  <si>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</si>
  <si>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</si>
  <si>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</si>
  <si>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</si>
  <si>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</si>
  <si>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</si>
  <si>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</si>
  <si>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</si>
  <si>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</si>
  <si>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</si>
  <si>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</si>
  <si>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</si>
  <si>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</si>
  <si>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</si>
  <si>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</si>
  <si>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</si>
  <si>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</si>
  <si>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</si>
  <si>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</si>
  <si>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</si>
  <si>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</si>
  <si>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</si>
  <si>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</si>
  <si>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</si>
  <si>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</si>
  <si>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</si>
  <si>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</si>
  <si>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</si>
  <si>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</si>
  <si>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</si>
  <si>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</si>
  <si>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</si>
  <si>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</si>
  <si>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</si>
  <si>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</si>
  <si>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</si>
  <si>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</si>
  <si>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</si>
  <si>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</si>
  <si>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</si>
  <si>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</si>
  <si>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</si>
  <si>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</si>
  <si>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</si>
  <si>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</si>
  <si>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</si>
  <si>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</si>
  <si>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</si>
  <si>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</si>
  <si>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</si>
  <si>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</si>
  <si>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</si>
  <si>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</si>
  <si>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</si>
  <si>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</si>
  <si>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</si>
  <si>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</si>
  <si>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</si>
  <si>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</si>
  <si>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</si>
  <si>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</si>
  <si>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</si>
  <si>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</si>
  <si>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</si>
  <si>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</si>
  <si>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</si>
  <si>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</si>
  <si>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</si>
  <si>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</si>
  <si>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</si>
  <si>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</si>
  <si>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</si>
  <si>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</si>
  <si>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</si>
  <si>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</si>
  <si>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</si>
  <si>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</si>
  <si>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</si>
  <si>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</si>
  <si>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</si>
  <si>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</si>
  <si>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</si>
  <si>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</si>
  <si>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</si>
  <si>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</si>
  <si>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</si>
  <si>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</si>
  <si>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</si>
  <si>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</si>
  <si>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</si>
  <si>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</si>
  <si>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</si>
  <si>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</si>
  <si>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</si>
  <si>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</si>
  <si>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</si>
  <si>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</si>
  <si>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</si>
  <si>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</si>
  <si>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</si>
  <si>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</si>
  <si>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</si>
  <si>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</si>
  <si>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</si>
  <si>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</si>
  <si>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</si>
  <si>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</si>
  <si>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</si>
  <si>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</si>
  <si>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</si>
  <si>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</si>
  <si>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</si>
  <si>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</si>
  <si>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</si>
  <si>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</si>
  <si>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</si>
  <si>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</si>
  <si>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</si>
  <si>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</si>
  <si>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</si>
  <si>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</si>
  <si>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</si>
  <si>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</si>
  <si>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</si>
  <si>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</si>
  <si>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</si>
  <si>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</si>
  <si>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</si>
  <si>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</si>
  <si>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</si>
  <si>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</si>
  <si>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</si>
  <si>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</si>
  <si>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</si>
  <si>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</si>
  <si>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</si>
  <si>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</si>
  <si>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</si>
  <si>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</si>
  <si>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</si>
  <si>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</si>
  <si>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</si>
  <si>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</si>
  <si>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</si>
  <si>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</si>
  <si>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</si>
  <si>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</si>
  <si>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</si>
  <si>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</si>
  <si>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</si>
  <si>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</si>
  <si>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</si>
  <si>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</si>
  <si>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</si>
  <si>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</si>
  <si>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</si>
  <si>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</si>
  <si>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</si>
  <si>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</si>
  <si>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</si>
  <si>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</si>
  <si>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</si>
  <si>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</si>
  <si>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</si>
  <si>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</si>
  <si>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</si>
  <si>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</si>
  <si>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</si>
  <si>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</si>
  <si>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</si>
  <si>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</si>
  <si>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</si>
  <si>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</si>
  <si>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</si>
  <si>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</si>
  <si>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</si>
  <si>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</si>
  <si>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</si>
  <si>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</si>
  <si>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</si>
  <si>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</si>
  <si>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</si>
  <si>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</si>
  <si>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</si>
  <si>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</si>
  <si>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</si>
  <si>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</si>
  <si>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</si>
  <si>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</si>
  <si>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</si>
  <si>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</si>
  <si>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</si>
  <si>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</si>
  <si>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</si>
  <si>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</si>
  <si>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</si>
  <si>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</si>
  <si>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</si>
  <si>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</si>
  <si>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</si>
  <si>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</si>
  <si>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</si>
  <si>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</si>
  <si>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</si>
  <si>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</si>
  <si>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</si>
  <si>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</si>
  <si>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</si>
  <si>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</si>
  <si>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</si>
  <si>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</si>
  <si>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</si>
  <si>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</si>
  <si>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</si>
  <si>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</si>
  <si>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</si>
  <si>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</si>
  <si>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</si>
  <si>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</si>
  <si>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</si>
  <si>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</si>
  <si>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</si>
  <si>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</si>
  <si>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</si>
  <si>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</si>
  <si>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</si>
  <si>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</si>
  <si>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</si>
  <si>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</si>
  <si>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</si>
  <si>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</si>
  <si>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</si>
  <si>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</si>
  <si>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</si>
  <si>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</si>
  <si>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</si>
  <si>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</si>
  <si>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</si>
  <si>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</si>
  <si>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</si>
  <si>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</si>
  <si>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</si>
  <si>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</si>
  <si>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</si>
  <si>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</si>
  <si>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</si>
  <si>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</si>
  <si>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</si>
  <si>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</si>
  <si>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</si>
  <si>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</si>
  <si>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</si>
  <si>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</si>
  <si>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</si>
  <si>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</si>
  <si>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</si>
  <si>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</si>
  <si>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</si>
  <si>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</si>
  <si>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</si>
  <si>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</si>
  <si>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</si>
  <si>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</si>
  <si>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</si>
  <si>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</si>
  <si>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</si>
  <si>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</si>
  <si>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</si>
  <si>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</si>
  <si>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</si>
  <si>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</si>
  <si>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</si>
  <si>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</si>
  <si>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</si>
  <si>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</si>
  <si>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</si>
  <si>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</si>
  <si>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</si>
  <si>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</si>
  <si>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</si>
  <si>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</si>
  <si>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</si>
  <si>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</si>
  <si>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</si>
  <si>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</si>
  <si>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</si>
  <si>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</si>
  <si>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</si>
  <si>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</si>
  <si>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</si>
  <si>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</si>
  <si>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</si>
  <si>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</si>
  <si>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</si>
  <si>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</si>
  <si>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</si>
  <si>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</si>
  <si>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</si>
  <si>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</si>
  <si>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</si>
  <si>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</si>
  <si>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</si>
  <si>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</si>
  <si>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</si>
  <si>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</si>
  <si>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</si>
  <si>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</si>
  <si>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</si>
  <si>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</si>
  <si>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</si>
  <si>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</si>
  <si>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</si>
  <si>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</si>
  <si>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</si>
  <si>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</si>
  <si>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</si>
  <si>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</si>
  <si>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</si>
  <si>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</si>
  <si>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</si>
  <si>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</si>
  <si>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</si>
  <si>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</si>
  <si>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</si>
  <si>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</si>
  <si>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</si>
  <si>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</si>
  <si>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</si>
  <si>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</si>
  <si>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</si>
  <si>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</si>
  <si>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</si>
  <si>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</si>
  <si>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</si>
  <si>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</si>
  <si>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</si>
  <si>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</si>
  <si>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</si>
  <si>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</si>
  <si>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</si>
  <si>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</si>
  <si>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</si>
  <si>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</si>
  <si>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</si>
  <si>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</si>
  <si>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</si>
  <si>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</si>
  <si>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</si>
  <si>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</si>
  <si>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</si>
  <si>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</si>
  <si>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</si>
  <si>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</si>
  <si>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</si>
  <si>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</si>
  <si>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</si>
  <si>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</si>
  <si>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</si>
  <si>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</si>
  <si>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</si>
  <si>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</si>
  <si>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</si>
  <si>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</si>
  <si>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</si>
  <si>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</si>
  <si>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</si>
  <si>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</si>
  <si>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</si>
  <si>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</si>
  <si>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</si>
  <si>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</si>
  <si>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</si>
  <si>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</si>
  <si>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</si>
  <si>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</si>
  <si>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</si>
  <si>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</si>
  <si>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</si>
  <si>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</si>
  <si>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</si>
  <si>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</si>
  <si>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</si>
  <si>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</si>
  <si>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</si>
  <si>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</si>
  <si>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</si>
  <si>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</si>
  <si>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</si>
  <si>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</si>
  <si>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</si>
  <si>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</si>
  <si>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</si>
  <si>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</si>
  <si>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</si>
  <si>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</si>
  <si>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</si>
  <si>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</si>
  <si>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</si>
  <si>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</si>
  <si>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</si>
  <si>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</si>
  <si>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</si>
  <si>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</si>
  <si>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</si>
  <si>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</si>
  <si>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</si>
  <si>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</si>
  <si>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</si>
  <si>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</si>
  <si>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</si>
  <si>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</si>
  <si>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</si>
  <si>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</si>
  <si>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</si>
  <si>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</si>
  <si>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</si>
  <si>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</si>
  <si>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</si>
  <si>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</si>
  <si>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</si>
  <si>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</si>
  <si>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</si>
  <si>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</si>
  <si>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</si>
  <si>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</si>
  <si>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</si>
  <si>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</si>
  <si>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</si>
  <si>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</si>
  <si>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</si>
  <si>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</si>
  <si>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</si>
  <si>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</si>
  <si>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</si>
  <si>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</si>
  <si>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</si>
  <si>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</si>
  <si>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</si>
  <si>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</si>
  <si>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</si>
  <si>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</si>
  <si>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</si>
  <si>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</si>
  <si>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</si>
  <si>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</si>
  <si>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</si>
  <si>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</si>
  <si>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</si>
  <si>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</si>
  <si>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</si>
  <si>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</si>
  <si>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</si>
  <si>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</si>
  <si>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</si>
  <si>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</si>
  <si>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</si>
  <si>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</si>
  <si>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</si>
  <si>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</si>
  <si>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</si>
  <si>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</si>
  <si>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</si>
  <si>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</si>
  <si>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</si>
  <si>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</si>
  <si>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</si>
  <si>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</si>
  <si>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</si>
  <si>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</si>
  <si>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</si>
  <si>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</si>
  <si>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</si>
  <si>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</si>
  <si>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</si>
  <si>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</si>
  <si>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</si>
  <si>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</si>
  <si>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</si>
  <si>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</si>
  <si>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</si>
  <si>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</si>
  <si>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</si>
  <si>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</si>
  <si>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</si>
  <si>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</si>
  <si>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</si>
  <si>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</si>
  <si>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</si>
  <si>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</si>
  <si>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</si>
  <si>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</si>
  <si>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</si>
  <si>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</si>
  <si>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</si>
  <si>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</si>
  <si>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</si>
  <si>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</si>
  <si>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</si>
  <si>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</si>
  <si>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</si>
  <si>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</si>
  <si>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</si>
  <si>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</si>
  <si>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</si>
  <si>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</si>
  <si>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</si>
  <si>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</si>
  <si>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</si>
  <si>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</si>
  <si>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</si>
  <si>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</si>
  <si>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</si>
  <si>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</si>
  <si>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</si>
  <si>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</si>
  <si>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</si>
  <si>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</si>
  <si>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</si>
  <si>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</si>
  <si>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</si>
  <si>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</si>
  <si>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</si>
  <si>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</si>
  <si>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</si>
  <si>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</si>
  <si>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</si>
  <si>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</si>
  <si>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</si>
  <si>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</si>
  <si>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</si>
  <si>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</si>
  <si>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</si>
  <si>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</si>
  <si>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</si>
  <si>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</si>
  <si>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</si>
  <si>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</si>
  <si>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</si>
  <si>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</si>
  <si>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</si>
  <si>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</si>
  <si>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</si>
  <si>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</si>
  <si>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</si>
  <si>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</si>
  <si>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</si>
  <si>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</si>
  <si>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</si>
  <si>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</si>
  <si>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</si>
  <si>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</si>
  <si>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</si>
  <si>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</si>
  <si>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</si>
  <si>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</si>
  <si>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</si>
  <si>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</si>
  <si>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</si>
  <si>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</si>
  <si>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</si>
  <si>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</si>
  <si>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</si>
  <si>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</si>
  <si>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</si>
  <si>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</si>
  <si>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</si>
  <si>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</si>
  <si>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</si>
  <si>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</si>
  <si>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</si>
  <si>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</si>
  <si>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</si>
  <si>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</si>
  <si>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</si>
  <si>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</si>
  <si>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</si>
  <si>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</si>
  <si>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</si>
  <si>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</si>
  <si>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</si>
  <si>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</si>
  <si>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</si>
  <si>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</si>
  <si>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</si>
  <si>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</si>
  <si>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</si>
  <si>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</si>
  <si>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</si>
  <si>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</si>
  <si>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</si>
  <si>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</si>
  <si>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</si>
  <si>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</si>
  <si>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</si>
  <si>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</si>
  <si>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</si>
  <si>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</si>
  <si>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</si>
  <si>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</si>
  <si>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</si>
  <si>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</si>
  <si>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</si>
  <si>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</si>
  <si>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</si>
  <si>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</si>
  <si>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</si>
  <si>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</si>
  <si>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</si>
  <si>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</si>
  <si>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</si>
  <si>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</si>
  <si>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</si>
  <si>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</si>
  <si>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</si>
  <si>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</si>
  <si>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</si>
  <si>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</si>
  <si>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</si>
  <si>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</si>
  <si>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</si>
  <si>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</si>
  <si>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</si>
  <si>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</si>
  <si>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</si>
  <si>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</si>
  <si>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</si>
  <si>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</si>
  <si>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</si>
  <si>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</si>
  <si>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</si>
  <si>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</si>
  <si>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</si>
  <si>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</si>
  <si>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</si>
  <si>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</si>
  <si>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</si>
  <si>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</si>
  <si>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</si>
  <si>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</si>
  <si>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</si>
  <si>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</si>
  <si>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</si>
  <si>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</si>
  <si>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</si>
  <si>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</si>
  <si>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</si>
  <si>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</si>
  <si>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</si>
  <si>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</si>
  <si>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</si>
  <si>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</si>
  <si>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</si>
  <si>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</si>
  <si>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</si>
  <si>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</si>
  <si>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</si>
  <si>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</si>
  <si>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</si>
  <si>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</si>
  <si>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</si>
  <si>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</si>
  <si>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</si>
  <si>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</si>
  <si>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</si>
  <si>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</si>
  <si>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</si>
  <si>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</si>
  <si>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</si>
  <si>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</si>
  <si>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</si>
  <si>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</si>
  <si>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</si>
  <si>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</si>
  <si>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</si>
  <si>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</si>
  <si>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</si>
  <si>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</si>
  <si>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</si>
  <si>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</si>
  <si>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</si>
  <si>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</si>
  <si>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</si>
  <si>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</si>
  <si>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</si>
  <si>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</si>
  <si>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</si>
  <si>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</si>
  <si>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</si>
  <si>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</si>
  <si>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</si>
  <si>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</si>
  <si>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</si>
  <si>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</si>
  <si>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</si>
  <si>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</si>
  <si>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</si>
  <si>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</si>
  <si>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</si>
  <si>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</si>
  <si>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</si>
  <si>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</si>
  <si>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</si>
  <si>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</si>
  <si>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</si>
  <si>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</si>
  <si>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</si>
  <si>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</si>
  <si>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</si>
  <si>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</si>
  <si>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</si>
  <si>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</si>
  <si>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</si>
  <si>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</si>
  <si>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</si>
  <si>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</si>
  <si>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</si>
  <si>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</si>
  <si>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</si>
  <si>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</si>
  <si>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</si>
  <si>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</si>
  <si>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</si>
  <si>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</si>
  <si>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</si>
  <si>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</si>
  <si>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</si>
  <si>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</si>
  <si>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</si>
  <si>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</si>
  <si>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</si>
  <si>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</si>
  <si>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</si>
  <si>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</si>
  <si>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</si>
  <si>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</si>
  <si>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</si>
  <si>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</si>
  <si>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</si>
  <si>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</si>
  <si>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</si>
  <si>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</si>
  <si>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</si>
  <si>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</si>
  <si>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</si>
  <si>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</si>
  <si>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</si>
  <si>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</si>
  <si>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</si>
  <si>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</si>
  <si>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</si>
  <si>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</si>
  <si>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</si>
  <si>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</si>
  <si>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</si>
  <si>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</si>
  <si>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</si>
  <si>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</si>
  <si>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</si>
  <si>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</si>
  <si>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</si>
  <si>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</si>
  <si>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</si>
  <si>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</si>
  <si>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</si>
  <si>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</si>
  <si>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</si>
  <si>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</si>
  <si>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</si>
  <si>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</si>
  <si>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</si>
  <si>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</si>
  <si>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</si>
  <si>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</si>
  <si>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</si>
  <si>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</si>
  <si>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</si>
  <si>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</si>
  <si>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</si>
  <si>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</si>
  <si>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</si>
  <si>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</si>
  <si>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</si>
  <si>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</si>
  <si>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</si>
  <si>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</si>
  <si>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</si>
  <si>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</si>
  <si>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</si>
  <si>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</si>
  <si>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</si>
  <si>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</si>
  <si>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</si>
  <si>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</si>
  <si>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</si>
  <si>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</si>
  <si>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</si>
  <si>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</si>
  <si>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</si>
  <si>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</si>
  <si>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</si>
  <si>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</si>
  <si>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</si>
  <si>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</si>
  <si>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</si>
  <si>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</si>
  <si>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</si>
  <si>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</si>
  <si>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</si>
  <si>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</si>
  <si>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</si>
  <si>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</si>
  <si>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</si>
  <si>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</si>
  <si>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</si>
  <si>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</si>
  <si>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</si>
  <si>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</si>
  <si>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</si>
  <si>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</si>
  <si>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</si>
  <si>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</si>
  <si>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</si>
  <si>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</si>
  <si>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</si>
  <si>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</si>
  <si>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</si>
  <si>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</si>
  <si>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</si>
  <si>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</si>
  <si>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</si>
  <si>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</si>
  <si>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</si>
  <si>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</si>
  <si>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</si>
  <si>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</si>
  <si>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</si>
  <si>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</si>
  <si>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</si>
  <si>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</si>
  <si>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</si>
  <si>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</si>
  <si>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</si>
  <si>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</si>
  <si>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</si>
  <si>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</si>
  <si>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</si>
  <si>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</si>
  <si>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</si>
  <si>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</si>
  <si>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</si>
  <si>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</si>
  <si>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</si>
  <si>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</si>
  <si>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</si>
  <si>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</si>
  <si>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</si>
  <si>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</si>
  <si>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</si>
  <si>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</si>
  <si>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</si>
  <si>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</si>
  <si>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</si>
  <si>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</si>
  <si>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</si>
  <si>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</si>
  <si>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</si>
  <si>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</si>
  <si>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</si>
  <si>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</si>
  <si>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</si>
  <si>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</si>
  <si>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</si>
  <si>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</si>
  <si>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</si>
  <si>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</si>
  <si>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</si>
  <si>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</si>
  <si>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</si>
  <si>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</si>
  <si>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</si>
  <si>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</si>
  <si>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</si>
  <si>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</si>
  <si>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</si>
  <si>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</si>
  <si>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</si>
  <si>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</si>
  <si>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</si>
  <si>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</si>
  <si>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</si>
  <si>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</si>
  <si>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</si>
  <si>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</si>
  <si>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</si>
  <si>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</si>
  <si>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</si>
  <si>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</si>
  <si>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</si>
  <si>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</si>
  <si>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</si>
  <si>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</si>
  <si>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</si>
  <si>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</si>
  <si>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</si>
  <si>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</si>
  <si>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</si>
  <si>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</si>
  <si>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</si>
  <si>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</si>
  <si>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</si>
  <si>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</si>
  <si>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</si>
  <si>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</si>
  <si>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</si>
  <si>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</si>
  <si>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</si>
  <si>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</si>
  <si>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</si>
  <si>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</si>
  <si>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</si>
  <si>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</si>
  <si>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</si>
  <si>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</si>
  <si>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</si>
  <si>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</si>
  <si>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</si>
  <si>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</si>
  <si>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</si>
  <si>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</si>
  <si>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</si>
  <si>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</si>
  <si>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</si>
  <si>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</si>
  <si>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</si>
  <si>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</si>
  <si>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</si>
  <si>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</si>
  <si>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</si>
  <si>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</si>
  <si>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</si>
  <si>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</si>
  <si>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</si>
  <si>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</si>
  <si>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</si>
  <si>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</si>
  <si>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</si>
  <si>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</si>
  <si>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</si>
  <si>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</si>
  <si>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</si>
  <si>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</si>
  <si>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</si>
  <si>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</si>
  <si>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</si>
  <si>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</si>
  <si>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</si>
  <si>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</si>
  <si>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</si>
  <si>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</si>
  <si>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</si>
  <si>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</si>
  <si>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</si>
  <si>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</si>
  <si>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</si>
  <si>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</si>
  <si>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</si>
  <si>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</si>
  <si>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</si>
  <si>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</si>
  <si>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</si>
  <si>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</si>
  <si>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</si>
  <si>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</si>
  <si>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</si>
  <si>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</si>
  <si>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</si>
  <si>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</si>
  <si>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</si>
  <si>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</si>
  <si>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</si>
  <si>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</si>
  <si>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</si>
  <si>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</si>
  <si>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</si>
  <si>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</si>
  <si>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</si>
  <si>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</si>
  <si>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</si>
  <si>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</si>
  <si>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</si>
  <si>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</si>
  <si>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</si>
  <si>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</si>
  <si>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</si>
  <si>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</si>
  <si>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</si>
  <si>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</si>
  <si>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</si>
  <si>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</si>
  <si>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</si>
  <si>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</si>
  <si>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</si>
  <si>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</si>
  <si>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</si>
  <si>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</si>
  <si>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</si>
  <si>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</si>
  <si>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</si>
  <si>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</si>
  <si>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</si>
  <si>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</si>
  <si>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</si>
  <si>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</si>
  <si>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</si>
  <si>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</si>
  <si>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</si>
  <si>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</si>
  <si>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</si>
  <si>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</si>
  <si>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</si>
  <si>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</si>
  <si>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</si>
  <si>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</si>
  <si>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</si>
  <si>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</si>
  <si>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</si>
  <si>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</si>
  <si>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</si>
  <si>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</si>
  <si>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</si>
  <si>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</si>
  <si>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</si>
  <si>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</si>
  <si>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</si>
  <si>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</si>
  <si>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</si>
  <si>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</si>
  <si>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</si>
  <si>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</si>
  <si>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</si>
  <si>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</si>
  <si>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</si>
  <si>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</si>
  <si>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</si>
  <si>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</si>
  <si>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</si>
  <si>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</si>
  <si>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</si>
  <si>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</si>
  <si>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</si>
  <si>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</si>
  <si>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</si>
  <si>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</si>
  <si>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</si>
  <si>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</si>
  <si>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</si>
  <si>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</si>
  <si>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</si>
  <si>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</si>
  <si>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</si>
  <si>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</si>
  <si>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</si>
  <si>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</si>
  <si>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</si>
  <si>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</si>
  <si>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</si>
  <si>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</si>
  <si>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</si>
  <si>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</si>
  <si>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</si>
  <si>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</si>
  <si>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</si>
  <si>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</si>
  <si>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</si>
  <si>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</si>
  <si>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</si>
  <si>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</si>
  <si>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</si>
  <si>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</si>
  <si>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</si>
  <si>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</si>
  <si>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</si>
  <si>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</si>
  <si>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</si>
  <si>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</si>
  <si>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</si>
  <si>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</si>
  <si>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</si>
  <si>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</si>
  <si>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</si>
  <si>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</si>
  <si>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</si>
  <si>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</si>
  <si>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</si>
  <si>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</si>
  <si>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</si>
  <si>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</si>
  <si>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</si>
  <si>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</si>
  <si>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</si>
  <si>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</si>
  <si>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</si>
  <si>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</si>
  <si>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</si>
  <si>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</si>
  <si>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</si>
  <si>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</si>
  <si>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</si>
  <si>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</si>
  <si>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</si>
  <si>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</si>
  <si>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</si>
  <si>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</si>
  <si>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</si>
  <si>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</si>
  <si>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</si>
  <si>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</si>
  <si>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</si>
  <si>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</si>
  <si>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</si>
  <si>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</si>
  <si>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</si>
  <si>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</si>
  <si>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</si>
  <si>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</si>
  <si>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</si>
  <si>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</si>
  <si>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</si>
  <si>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</si>
  <si>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</si>
  <si>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</si>
  <si>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</si>
  <si>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</si>
  <si>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</si>
  <si>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</si>
  <si>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</si>
  <si>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</si>
  <si>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</si>
  <si>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</si>
  <si>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</si>
  <si>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</si>
  <si>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</si>
  <si>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</si>
  <si>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</si>
  <si>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</si>
  <si>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</si>
  <si>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</si>
  <si>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</si>
  <si>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</si>
  <si>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</si>
  <si>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</si>
  <si>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</si>
  <si>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</si>
  <si>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</si>
  <si>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</si>
  <si>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</si>
  <si>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</si>
  <si>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</si>
  <si>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</si>
  <si>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</si>
  <si>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</si>
  <si>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</si>
  <si>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</si>
  <si>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</si>
  <si>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</si>
  <si>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</si>
  <si>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</si>
  <si>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</si>
  <si>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</si>
  <si>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</si>
  <si>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</si>
  <si>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</si>
  <si>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</si>
  <si>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</si>
  <si>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</si>
  <si>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</si>
  <si>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</si>
  <si>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</si>
  <si>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</si>
  <si>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</si>
  <si>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</si>
  <si>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</si>
  <si>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</si>
  <si>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</si>
  <si>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</si>
  <si>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</si>
  <si>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</si>
  <si>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</si>
  <si>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</si>
  <si>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</si>
  <si>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</si>
  <si>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</si>
  <si>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</si>
  <si>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</si>
  <si>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</si>
  <si>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</si>
  <si>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</si>
  <si>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</si>
  <si>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</si>
  <si>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</si>
  <si>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</si>
  <si>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</si>
  <si>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</si>
  <si>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</si>
  <si>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</si>
  <si>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</si>
  <si>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</si>
  <si>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</si>
  <si>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</si>
  <si>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</si>
  <si>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</si>
  <si>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</si>
  <si>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</si>
  <si>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</si>
  <si>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</si>
  <si>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</si>
  <si>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</si>
  <si>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</si>
  <si>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</si>
  <si>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</si>
  <si>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</si>
  <si>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</si>
  <si>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</si>
  <si>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</si>
  <si>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</si>
  <si>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</si>
  <si>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</si>
  <si>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</si>
  <si>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</si>
  <si>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</si>
  <si>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</si>
  <si>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</si>
  <si>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</si>
  <si>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</si>
  <si>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</si>
  <si>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</si>
  <si>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</si>
  <si>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</si>
  <si>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</si>
  <si>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</si>
  <si>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</si>
  <si>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</si>
  <si>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</si>
  <si>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</si>
  <si>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</si>
  <si>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</si>
  <si>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</si>
  <si>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</si>
  <si>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</si>
  <si>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</si>
  <si>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</si>
  <si>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</si>
  <si>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</si>
  <si>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</si>
  <si>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</si>
  <si>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</si>
  <si>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</si>
  <si>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</si>
  <si>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</si>
  <si>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</si>
  <si>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</si>
  <si>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</si>
  <si>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</si>
  <si>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</si>
  <si>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</si>
  <si>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</si>
  <si>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</si>
  <si>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</si>
  <si>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</si>
  <si>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</si>
  <si>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</si>
  <si>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</si>
  <si>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</si>
  <si>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</si>
  <si>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</si>
  <si>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</si>
  <si>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</si>
  <si>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</si>
  <si>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</si>
  <si>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</si>
  <si>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</si>
  <si>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</si>
  <si>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</si>
  <si>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</si>
  <si>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</si>
  <si>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</si>
  <si>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</si>
  <si>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</si>
  <si>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</si>
  <si>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</si>
  <si>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</si>
  <si>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</si>
  <si>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</si>
  <si>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</si>
  <si>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</si>
  <si>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</si>
  <si>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</si>
  <si>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</si>
  <si>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</si>
  <si>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</si>
  <si>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</si>
  <si>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</si>
  <si>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</si>
  <si>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</si>
  <si>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</si>
  <si>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</si>
  <si>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</si>
  <si>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</si>
  <si>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</si>
  <si>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</si>
  <si>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</si>
  <si>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</si>
  <si>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</si>
  <si>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</si>
  <si>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</si>
  <si>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</si>
  <si>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</si>
  <si>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</si>
  <si>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</si>
  <si>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</si>
  <si>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</si>
  <si>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</si>
  <si>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</si>
  <si>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</si>
  <si>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</si>
  <si>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</si>
  <si>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</si>
  <si>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</si>
  <si>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</si>
  <si>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</si>
  <si>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</si>
  <si>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</si>
  <si>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</si>
  <si>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</si>
  <si>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</si>
  <si>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</si>
  <si>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</si>
  <si>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</si>
  <si>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</si>
  <si>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</si>
  <si>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</si>
  <si>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</si>
  <si>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</si>
  <si>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</si>
  <si>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</si>
  <si>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</si>
  <si>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</si>
  <si>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</si>
  <si>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</si>
  <si>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</si>
  <si>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</si>
  <si>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</si>
  <si>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</si>
  <si>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</si>
  <si>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</si>
  <si>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</si>
  <si>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</si>
  <si>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</si>
  <si>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</si>
  <si>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</si>
  <si>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</si>
  <si>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</si>
  <si>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</si>
  <si>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</si>
  <si>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</si>
  <si>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</si>
  <si>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</si>
  <si>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</si>
  <si>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</si>
  <si>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</si>
  <si>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</si>
  <si>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</si>
  <si>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</si>
  <si>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</si>
  <si>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</si>
  <si>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</si>
  <si>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</si>
  <si>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</si>
  <si>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</si>
  <si>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</si>
  <si>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</si>
  <si>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</si>
  <si>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</si>
  <si>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</si>
  <si>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</si>
  <si>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</si>
  <si>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</si>
  <si>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</si>
  <si>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</si>
  <si>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</si>
  <si>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</si>
  <si>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</si>
  <si>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</si>
  <si>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</si>
  <si>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</si>
  <si>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</si>
  <si>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</si>
  <si>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</si>
  <si>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</si>
  <si>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</si>
  <si>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</si>
  <si>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</si>
  <si>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</si>
  <si>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</si>
  <si>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</si>
  <si>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</si>
  <si>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</si>
  <si>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</si>
  <si>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</si>
  <si>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</si>
  <si>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</si>
  <si>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</si>
  <si>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</si>
  <si>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</si>
  <si>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</si>
  <si>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</si>
  <si>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</si>
  <si>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</si>
  <si>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</si>
  <si>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</si>
  <si>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</si>
  <si>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</si>
  <si>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</si>
  <si>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</si>
  <si>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</si>
  <si>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</si>
  <si>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</si>
  <si>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</si>
  <si>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</si>
  <si>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</si>
  <si>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</si>
  <si>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</si>
  <si>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</si>
  <si>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</si>
  <si>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</si>
  <si>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</si>
  <si>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</si>
  <si>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</si>
  <si>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</si>
  <si>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</si>
  <si>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</si>
  <si>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</si>
  <si>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</si>
  <si>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</si>
  <si>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</si>
  <si>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</si>
  <si>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</si>
  <si>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</si>
  <si>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</si>
  <si>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</si>
  <si>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</si>
  <si>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</si>
  <si>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</si>
  <si>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</si>
  <si>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</si>
  <si>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</si>
  <si>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</si>
  <si>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</si>
  <si>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</si>
  <si>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</si>
  <si>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</si>
  <si>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</si>
  <si>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</si>
  <si>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</si>
  <si>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</si>
  <si>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</si>
  <si>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</si>
  <si>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</si>
  <si>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</si>
  <si>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</si>
  <si>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</si>
  <si>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</si>
  <si>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</si>
  <si>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</si>
  <si>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</si>
  <si>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</si>
  <si>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</si>
  <si>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</si>
  <si>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</si>
  <si>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</si>
  <si>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</si>
  <si>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</si>
  <si>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</si>
  <si>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</si>
  <si>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</si>
  <si>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</si>
  <si>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</si>
  <si>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</si>
  <si>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</si>
  <si>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</si>
  <si>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</si>
  <si>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</si>
  <si>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</si>
  <si>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</si>
  <si>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</si>
  <si>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</si>
  <si>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</si>
  <si>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</si>
  <si>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</si>
  <si>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</si>
  <si>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</si>
  <si>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</si>
  <si>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</si>
  <si>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</si>
  <si>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</si>
  <si>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</si>
  <si>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</si>
  <si>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</si>
  <si>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</si>
  <si>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</si>
  <si>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</si>
  <si>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</si>
  <si>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</si>
  <si>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</si>
  <si>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</si>
  <si>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</si>
  <si>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</si>
  <si>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</si>
  <si>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</si>
  <si>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</si>
  <si>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</si>
  <si>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</si>
  <si>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</si>
  <si>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</si>
  <si>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</si>
  <si>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</si>
  <si>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</si>
  <si>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</si>
  <si>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</si>
  <si>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</si>
  <si>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</si>
  <si>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</si>
  <si>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</si>
  <si>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</si>
  <si>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</si>
  <si>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</si>
  <si>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</si>
  <si>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</si>
  <si>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</si>
  <si>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</si>
  <si>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</si>
  <si>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</si>
  <si>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</si>
  <si>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</si>
  <si>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</si>
  <si>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</si>
  <si>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</si>
  <si>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</si>
  <si>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</si>
  <si>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</si>
  <si>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</si>
  <si>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</si>
  <si>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</si>
  <si>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</si>
  <si>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</si>
  <si>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</si>
  <si>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</si>
  <si>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</si>
  <si>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</si>
  <si>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</si>
  <si>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</si>
  <si>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</si>
  <si>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</si>
  <si>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</si>
  <si>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</si>
  <si>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</si>
  <si>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</si>
  <si>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</si>
  <si>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</si>
  <si>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</si>
  <si>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</si>
  <si>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</si>
  <si>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</si>
  <si>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</si>
  <si>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</si>
  <si>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</si>
  <si>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</si>
  <si>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</si>
  <si>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</si>
  <si>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</si>
  <si>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</si>
  <si>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</si>
  <si>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</si>
  <si>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</si>
  <si>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</si>
  <si>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</si>
  <si>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</si>
  <si>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</si>
  <si>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</si>
  <si>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</si>
  <si>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</si>
  <si>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</si>
  <si>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</si>
  <si>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</si>
  <si>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</si>
  <si>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</si>
  <si>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</si>
  <si>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</si>
  <si>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</si>
  <si>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</si>
  <si>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</si>
  <si>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</si>
  <si>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</si>
  <si>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</si>
  <si>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</si>
  <si>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</si>
  <si>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</si>
  <si>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</si>
  <si>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</si>
  <si>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</si>
  <si>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</si>
  <si>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</si>
  <si>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</si>
  <si>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</si>
  <si>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</si>
  <si>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</si>
  <si>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</si>
  <si>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</si>
  <si>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</si>
  <si>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</si>
  <si>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</si>
  <si>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</si>
  <si>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</si>
  <si>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</si>
  <si>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</si>
  <si>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</si>
  <si>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</si>
  <si>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</si>
  <si>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</si>
  <si>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</si>
  <si>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</si>
  <si>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</si>
  <si>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</si>
  <si>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</si>
  <si>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</si>
  <si>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</si>
  <si>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</si>
  <si>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</si>
  <si>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</si>
  <si>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</si>
  <si>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</si>
  <si>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</si>
  <si>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</si>
  <si>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</si>
  <si>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</si>
  <si>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</si>
  <si>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</si>
  <si>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</si>
  <si>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</si>
  <si>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</si>
  <si>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</si>
  <si>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</si>
  <si>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</si>
  <si>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</si>
  <si>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</si>
  <si>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</si>
  <si>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</si>
  <si>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</si>
  <si>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</si>
  <si>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</si>
  <si>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</si>
  <si>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</si>
  <si>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</si>
  <si>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</si>
  <si>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</si>
  <si>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</si>
  <si>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</si>
  <si>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</si>
  <si>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</si>
  <si>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</si>
  <si>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</si>
  <si>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</si>
  <si>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</si>
  <si>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</si>
  <si>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</si>
  <si>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</si>
  <si>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</si>
  <si>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</si>
  <si>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</si>
  <si>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</si>
  <si>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</si>
  <si>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</si>
  <si>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</si>
  <si>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</si>
  <si>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</si>
  <si>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</si>
  <si>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</si>
  <si>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</si>
  <si>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</si>
  <si>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</si>
  <si>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</si>
  <si>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</si>
  <si>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</si>
  <si>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</si>
  <si>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</si>
  <si>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</si>
  <si>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</si>
  <si>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</si>
  <si>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</si>
  <si>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</si>
  <si>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</si>
  <si>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</si>
  <si>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</si>
  <si>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</si>
  <si>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</si>
  <si>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</si>
  <si>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</si>
  <si>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</si>
  <si>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</si>
  <si>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</si>
  <si>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</si>
  <si>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</si>
  <si>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</si>
  <si>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</si>
  <si>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</si>
  <si>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</si>
  <si>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</si>
  <si>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</si>
  <si>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</si>
  <si>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</si>
  <si>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</si>
  <si>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</si>
  <si>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</si>
  <si>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</si>
  <si>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</si>
  <si>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</si>
  <si>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</si>
  <si>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</si>
  <si>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</si>
  <si>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</si>
  <si>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</si>
  <si>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</si>
  <si>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</si>
  <si>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</si>
  <si>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</si>
  <si>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</si>
  <si>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</si>
  <si>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</si>
  <si>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</si>
  <si>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</si>
  <si>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</si>
  <si>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</si>
  <si>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</si>
  <si>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</si>
  <si>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</si>
  <si>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</si>
  <si>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</si>
  <si>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</si>
  <si>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</si>
  <si>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</si>
  <si>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</si>
  <si>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</si>
  <si>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</si>
  <si>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</si>
  <si>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</si>
  <si>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</si>
  <si>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</si>
  <si>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</si>
  <si>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</si>
  <si>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</si>
  <si>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</si>
  <si>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</si>
  <si>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</si>
  <si>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</si>
  <si>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</si>
  <si>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</si>
  <si>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</si>
  <si>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</si>
  <si>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</si>
  <si>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</si>
  <si>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</si>
  <si>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</si>
  <si>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</si>
  <si>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</si>
  <si>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</si>
  <si>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</si>
  <si>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</si>
  <si>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</si>
  <si>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</si>
  <si>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</si>
  <si>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</si>
  <si>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</si>
  <si>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</si>
  <si>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</si>
  <si>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</si>
  <si>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</si>
  <si>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</si>
  <si>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</si>
  <si>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</si>
  <si>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</si>
  <si>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</si>
  <si>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</si>
  <si>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</si>
  <si>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</si>
  <si>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</si>
  <si>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</si>
  <si>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</si>
  <si>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</si>
  <si>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</si>
  <si>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</si>
  <si>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</si>
  <si>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</si>
  <si>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</si>
  <si>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</si>
  <si>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</si>
  <si>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</si>
  <si>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</si>
  <si>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</si>
  <si>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</si>
  <si>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</si>
  <si>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</si>
  <si>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</si>
  <si>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</si>
  <si>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</si>
  <si>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</si>
  <si>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</si>
  <si>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</si>
  <si>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</si>
  <si>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</si>
  <si>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</si>
  <si>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</si>
  <si>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</si>
  <si>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</si>
  <si>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</si>
  <si>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</si>
  <si>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</si>
  <si>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</si>
  <si>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</si>
  <si>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</si>
  <si>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</si>
  <si>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</si>
  <si>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</si>
  <si>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</si>
  <si>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</si>
  <si>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</si>
  <si>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</si>
  <si>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</si>
  <si>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</si>
  <si>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</si>
  <si>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</si>
  <si>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</si>
  <si>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</si>
  <si>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</si>
  <si>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</si>
  <si>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</si>
  <si>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</si>
  <si>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</si>
  <si>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</si>
  <si>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</si>
  <si>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</si>
  <si>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</si>
  <si>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</si>
  <si>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</si>
  <si>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</si>
  <si>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</si>
  <si>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</si>
  <si>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</si>
  <si>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</si>
  <si>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</si>
  <si>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</si>
  <si>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</si>
  <si>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</si>
  <si>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</si>
  <si>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</si>
  <si>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</si>
  <si>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</si>
  <si>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</si>
  <si>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</si>
  <si>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</si>
  <si>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</si>
  <si>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</si>
  <si>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</si>
  <si>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</si>
  <si>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</si>
  <si>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</si>
  <si>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</si>
  <si>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</si>
  <si>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</si>
  <si>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</si>
  <si>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</si>
  <si>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</si>
  <si>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</si>
  <si>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</si>
  <si>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</si>
  <si>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</si>
  <si>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</si>
  <si>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</si>
  <si>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</si>
  <si>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</si>
  <si>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</si>
  <si>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</si>
  <si>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</si>
  <si>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</si>
  <si>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</si>
  <si>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</si>
  <si>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</si>
  <si>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</si>
  <si>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</si>
  <si>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</si>
  <si>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</si>
  <si>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</si>
  <si>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</si>
  <si>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</si>
  <si>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</si>
  <si>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</si>
  <si>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</si>
  <si>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</si>
  <si>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</si>
  <si>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</si>
  <si>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</si>
  <si>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</si>
  <si>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</si>
  <si>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</si>
  <si>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</si>
  <si>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</si>
  <si>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</si>
  <si>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</si>
  <si>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</si>
  <si>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</si>
  <si>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</si>
  <si>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</si>
  <si>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</si>
  <si>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</si>
  <si>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</si>
  <si>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</si>
  <si>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</si>
  <si>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</si>
  <si>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</si>
  <si>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</si>
  <si>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</si>
  <si>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</si>
  <si>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</si>
  <si>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</si>
  <si>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</si>
  <si>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</si>
  <si>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</si>
  <si>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</si>
  <si>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</si>
  <si>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</si>
  <si>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</si>
  <si>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</si>
  <si>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</si>
  <si>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</si>
  <si>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</si>
  <si>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</si>
  <si>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</si>
  <si>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</si>
  <si>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</si>
  <si>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</si>
  <si>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</si>
  <si>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</si>
  <si>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</si>
  <si>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</si>
  <si>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</si>
  <si>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</si>
  <si>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</si>
  <si>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</si>
  <si>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</si>
  <si>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</si>
  <si>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</si>
  <si>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</si>
  <si>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</si>
  <si>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</si>
  <si>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</si>
  <si>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</si>
  <si>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</si>
  <si>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</si>
  <si>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</si>
  <si>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</si>
  <si>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</si>
  <si>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</si>
  <si>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</si>
  <si>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</si>
  <si>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</si>
  <si>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</si>
  <si>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</si>
  <si>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</si>
  <si>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</si>
  <si>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</si>
  <si>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</si>
  <si>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</si>
  <si>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</si>
  <si>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</si>
  <si>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</si>
  <si>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</si>
  <si>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</si>
  <si>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</si>
  <si>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</si>
  <si>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</si>
  <si>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</si>
  <si>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</si>
  <si>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</si>
  <si>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</si>
  <si>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</si>
  <si>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</si>
  <si>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</si>
  <si>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</si>
  <si>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</si>
  <si>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</si>
  <si>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</si>
  <si>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</si>
  <si>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</si>
  <si>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</si>
  <si>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</si>
  <si>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</si>
  <si>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</si>
  <si>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</si>
  <si>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</si>
  <si>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</si>
  <si>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</si>
  <si>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</si>
  <si>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</si>
  <si>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</si>
  <si>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</si>
  <si>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</si>
  <si>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</si>
  <si>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</si>
  <si>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</si>
  <si>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</si>
  <si>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</si>
  <si>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</si>
  <si>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</si>
  <si>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</si>
  <si>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</si>
  <si>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</si>
  <si>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</si>
  <si>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</si>
  <si>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</si>
  <si>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</si>
  <si>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</si>
  <si>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</si>
  <si>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</si>
  <si>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</si>
  <si>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</si>
  <si>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</si>
  <si>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</si>
  <si>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</si>
  <si>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</si>
  <si>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</si>
  <si>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</si>
  <si>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</si>
  <si>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</si>
  <si>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</si>
  <si>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</si>
  <si>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</si>
  <si>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</si>
  <si>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</si>
  <si>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</si>
  <si>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</si>
  <si>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</si>
  <si>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</si>
  <si>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</si>
  <si>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</si>
  <si>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</si>
  <si>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</si>
  <si>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</si>
  <si>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</si>
  <si>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</si>
  <si>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</si>
  <si>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</si>
  <si>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</si>
  <si>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</si>
  <si>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</si>
  <si>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</si>
  <si>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</si>
  <si>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</si>
  <si>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</si>
  <si>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</si>
  <si>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</si>
  <si>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</si>
  <si>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</si>
  <si>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</si>
  <si>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</si>
  <si>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</si>
  <si>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</si>
  <si>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</si>
  <si>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</si>
  <si>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</si>
  <si>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</si>
  <si>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</si>
  <si>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</si>
  <si>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</si>
  <si>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</si>
  <si>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</si>
  <si>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</si>
  <si>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</si>
  <si>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</si>
  <si>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</si>
  <si>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</si>
  <si>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</si>
  <si>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</si>
  <si>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</si>
  <si>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</si>
  <si>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</si>
  <si>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</si>
  <si>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</si>
  <si>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</si>
  <si>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</si>
  <si>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</si>
  <si>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</si>
  <si>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</si>
  <si>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</si>
  <si>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</si>
  <si>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</si>
  <si>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</si>
  <si>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</si>
  <si>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</si>
  <si>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</si>
  <si>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</si>
  <si>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</si>
  <si>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</si>
  <si>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</si>
  <si>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</si>
  <si>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</si>
  <si>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</si>
  <si>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</si>
  <si>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</si>
  <si>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</si>
  <si>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</si>
  <si>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</si>
  <si>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</si>
  <si>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</si>
  <si>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</si>
  <si>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</si>
  <si>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</si>
  <si>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</si>
  <si>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</si>
  <si>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</si>
  <si>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</si>
  <si>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</si>
  <si>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</si>
  <si>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</si>
  <si>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</si>
  <si>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</si>
  <si>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</si>
  <si>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</si>
  <si>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</si>
  <si>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</si>
  <si>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</si>
  <si>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</si>
  <si>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</si>
  <si>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</si>
  <si>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</si>
  <si>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</si>
  <si>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</si>
  <si>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</si>
  <si>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</si>
  <si>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</si>
  <si>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</si>
  <si>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</si>
  <si>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</si>
  <si>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</si>
  <si>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</si>
  <si>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</si>
  <si>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</si>
  <si>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</si>
  <si>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</si>
  <si>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</si>
  <si>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</si>
  <si>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</si>
  <si>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</si>
  <si>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</si>
  <si>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</si>
  <si>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</si>
  <si>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</si>
  <si>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</si>
  <si>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</si>
  <si>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</si>
  <si>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</si>
  <si>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</si>
  <si>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</si>
  <si>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</si>
  <si>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</si>
  <si>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</si>
  <si>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</si>
  <si>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</si>
  <si>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</si>
  <si>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</si>
  <si>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</si>
  <si>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</si>
  <si>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</si>
  <si>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</si>
  <si>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</si>
  <si>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</si>
  <si>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</si>
  <si>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</si>
  <si>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</si>
  <si>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</si>
  <si>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</si>
  <si>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</si>
  <si>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</si>
  <si>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</si>
  <si>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</si>
  <si>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</si>
  <si>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</si>
  <si>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</si>
  <si>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</si>
  <si>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</si>
  <si>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</si>
  <si>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</si>
  <si>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</si>
  <si>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</si>
  <si>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</si>
  <si>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</si>
  <si>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</si>
  <si>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</si>
  <si>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</si>
  <si>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</si>
  <si>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</si>
  <si>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</si>
  <si>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</si>
  <si>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</si>
  <si>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</si>
  <si>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</si>
  <si>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</si>
  <si>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</si>
  <si>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</si>
  <si>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</si>
  <si>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</si>
  <si>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</si>
  <si>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</si>
  <si>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</si>
  <si>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</si>
  <si>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</si>
  <si>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</si>
  <si>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</si>
  <si>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</si>
  <si>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</si>
  <si>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</si>
  <si>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</si>
  <si>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</si>
  <si>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</si>
  <si>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</si>
  <si>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</si>
  <si>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</si>
  <si>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</si>
  <si>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</si>
  <si>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</si>
  <si>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</si>
  <si>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</si>
  <si>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</si>
  <si>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</si>
  <si>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</si>
  <si>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</si>
  <si>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</si>
  <si>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</si>
  <si>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</si>
  <si>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</si>
  <si>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</si>
  <si>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</si>
  <si>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</si>
  <si>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</si>
  <si>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</si>
  <si>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</si>
  <si>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</si>
  <si>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</si>
  <si>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</si>
  <si>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</si>
  <si>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</si>
  <si>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</si>
  <si>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</si>
  <si>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</si>
  <si>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</si>
  <si>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</si>
  <si>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</si>
  <si>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</si>
  <si>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</si>
  <si>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</si>
  <si>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</si>
  <si>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</si>
  <si>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</si>
  <si>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</si>
  <si>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</si>
  <si>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</si>
  <si>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</si>
  <si>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</si>
  <si>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</si>
  <si>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</si>
  <si>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</si>
  <si>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</si>
  <si>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</si>
  <si>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</si>
  <si>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</si>
  <si>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</si>
  <si>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</si>
  <si>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</si>
  <si>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</si>
  <si>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</si>
  <si>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</si>
  <si>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</si>
  <si>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</si>
  <si>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</si>
  <si>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</si>
  <si>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</si>
  <si>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</si>
  <si>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</si>
  <si>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</si>
  <si>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</si>
  <si>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</si>
  <si>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</si>
  <si>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</si>
  <si>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</si>
  <si>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</si>
  <si>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</si>
  <si>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</si>
  <si>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</si>
  <si>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</si>
  <si>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</si>
  <si>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</si>
  <si>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</si>
  <si>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</si>
  <si>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</si>
  <si>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</si>
  <si>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</si>
  <si>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</si>
  <si>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</si>
  <si>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</si>
  <si>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</si>
  <si>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</si>
  <si>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</si>
  <si>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</si>
  <si>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</si>
  <si>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</si>
  <si>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</si>
  <si>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</si>
  <si>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</si>
  <si>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</si>
  <si>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</si>
  <si>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</si>
  <si>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</si>
  <si>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</si>
  <si>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</si>
  <si>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</si>
  <si>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</si>
  <si>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</si>
  <si>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</si>
  <si>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</si>
  <si>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</si>
  <si>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</si>
  <si>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</si>
  <si>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</si>
  <si>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</si>
  <si>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</si>
  <si>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</si>
  <si>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</si>
  <si>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</si>
  <si>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</si>
  <si>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</si>
  <si>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</si>
  <si>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</si>
  <si>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</si>
  <si>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</si>
  <si>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</si>
  <si>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</si>
  <si>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</si>
  <si>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</si>
  <si>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</si>
  <si>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</si>
  <si>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</si>
  <si>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</si>
  <si>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</si>
  <si>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</si>
  <si>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</si>
  <si>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</si>
  <si>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</si>
  <si>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</si>
  <si>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</si>
  <si>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</si>
  <si>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</si>
  <si>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</si>
  <si>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</si>
  <si>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</si>
  <si>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</si>
  <si>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</si>
  <si>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</si>
  <si>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</si>
  <si>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</si>
  <si>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</si>
  <si>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</si>
  <si>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</si>
  <si>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</si>
  <si>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</si>
  <si>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</si>
  <si>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</si>
  <si>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</si>
  <si>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</si>
  <si>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</si>
  <si>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</si>
  <si>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</si>
  <si>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</si>
  <si>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</si>
  <si>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</si>
  <si>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</si>
  <si>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</si>
  <si>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</si>
  <si>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</si>
  <si>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</si>
  <si>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</si>
  <si>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</si>
  <si>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</si>
  <si>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</si>
  <si>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</si>
  <si>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</si>
  <si>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</si>
  <si>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</si>
  <si>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</si>
  <si>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</si>
  <si>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</si>
  <si>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</si>
  <si>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</si>
  <si>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</si>
  <si>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</si>
  <si>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</si>
  <si>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</si>
  <si>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</si>
  <si>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</si>
  <si>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</si>
  <si>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</si>
  <si>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</si>
  <si>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</si>
  <si>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</si>
  <si>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</si>
  <si>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</si>
  <si>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</si>
  <si>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</si>
  <si>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</si>
  <si>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</si>
  <si>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</si>
  <si>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</si>
  <si>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</si>
  <si>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</si>
  <si>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</si>
  <si>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</si>
  <si>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</si>
  <si>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</si>
  <si>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</si>
  <si>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</si>
  <si>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</si>
  <si>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</si>
  <si>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</si>
  <si>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</si>
  <si>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</si>
  <si>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</si>
  <si>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</si>
  <si>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</si>
  <si>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</si>
  <si>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</si>
  <si>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</si>
  <si>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</si>
  <si>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</si>
  <si>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</si>
  <si>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</si>
  <si>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</si>
  <si>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</si>
  <si>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</si>
  <si>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</si>
  <si>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</si>
  <si>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</si>
  <si>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</si>
  <si>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</si>
  <si>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</si>
  <si>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</si>
  <si>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</si>
  <si>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</si>
  <si>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</si>
  <si>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</si>
  <si>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</si>
  <si>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</si>
  <si>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</si>
  <si>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</si>
  <si>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</si>
  <si>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</si>
  <si>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</si>
  <si>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</si>
  <si>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</si>
  <si>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</si>
  <si>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</si>
  <si>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</si>
  <si>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</si>
  <si>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</si>
  <si>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</si>
  <si>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</si>
  <si>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</si>
  <si>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</si>
  <si>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</si>
  <si>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</si>
  <si>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</si>
  <si>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</si>
  <si>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</si>
  <si>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</si>
  <si>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</si>
  <si>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</si>
  <si>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</si>
  <si>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</si>
  <si>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</si>
  <si>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</si>
  <si>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</si>
  <si>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</si>
  <si>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</si>
  <si>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</si>
  <si>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</si>
  <si>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</si>
  <si>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</si>
  <si>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</si>
  <si>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</si>
  <si>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</si>
  <si>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</si>
  <si>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</si>
  <si>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</si>
  <si>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</si>
  <si>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</si>
  <si>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</si>
  <si>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</si>
  <si>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</si>
  <si>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</si>
  <si>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</si>
  <si>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</si>
  <si>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</si>
  <si>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</si>
  <si>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</si>
  <si>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</si>
  <si>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</si>
  <si>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</si>
  <si>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</si>
  <si>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</si>
  <si>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</si>
  <si>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</si>
  <si>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</si>
  <si>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</si>
  <si>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</si>
  <si>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</si>
  <si>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</si>
  <si>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</si>
  <si>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</si>
  <si>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</si>
  <si>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</si>
  <si>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</si>
  <si>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</si>
  <si>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</si>
  <si>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</si>
  <si>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</si>
  <si>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</si>
  <si>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</si>
  <si>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</si>
  <si>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</si>
  <si>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</si>
  <si>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</si>
  <si>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</si>
  <si>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</si>
  <si>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</si>
  <si>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</si>
  <si>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</si>
  <si>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</si>
  <si>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</si>
  <si>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</si>
  <si>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</si>
  <si>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</si>
  <si>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</si>
  <si>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</si>
  <si>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</si>
  <si>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</si>
  <si>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</si>
  <si>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</si>
  <si>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</si>
  <si>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</si>
  <si>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</si>
  <si>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</si>
  <si>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</si>
  <si>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</si>
  <si>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</si>
  <si>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</si>
  <si>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</si>
  <si>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</si>
  <si>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</si>
  <si>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</si>
  <si>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</si>
  <si>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</si>
  <si>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</si>
  <si>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</si>
  <si>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</si>
  <si>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</si>
  <si>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</si>
  <si>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</si>
  <si>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</si>
  <si>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</si>
  <si>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</si>
  <si>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</si>
  <si>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</si>
  <si>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</si>
  <si>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</si>
  <si>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</si>
  <si>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</si>
  <si>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</si>
  <si>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</si>
  <si>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</si>
  <si>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</si>
  <si>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</si>
  <si>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</si>
  <si>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</si>
  <si>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</si>
  <si>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</si>
  <si>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</si>
  <si>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</si>
  <si>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</si>
  <si>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</si>
  <si>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</si>
  <si>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</si>
  <si>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</si>
  <si>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</si>
  <si>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</si>
  <si>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</si>
  <si>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</si>
  <si>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</si>
  <si>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</si>
  <si>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</si>
  <si>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</si>
  <si>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</si>
  <si>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</si>
  <si>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</si>
  <si>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</si>
  <si>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</si>
  <si>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</si>
  <si>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</si>
  <si>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</si>
  <si>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</si>
  <si>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</si>
  <si>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</si>
  <si>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</si>
  <si>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</si>
  <si>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</si>
  <si>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</si>
  <si>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</si>
  <si>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</si>
  <si>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</si>
  <si>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</si>
  <si>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</si>
  <si>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</si>
  <si>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</si>
  <si>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</si>
  <si>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</si>
  <si>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</si>
  <si>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</si>
  <si>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</si>
  <si>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</si>
  <si>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</si>
  <si>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</si>
  <si>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</si>
  <si>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</si>
  <si>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</si>
  <si>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</si>
  <si>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</si>
  <si>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</si>
  <si>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</si>
  <si>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</si>
  <si>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</si>
  <si>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</si>
  <si>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</si>
  <si>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</si>
  <si>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</si>
  <si>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</si>
  <si>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</si>
  <si>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</si>
  <si>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</si>
  <si>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</si>
  <si>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</si>
  <si>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</si>
  <si>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</si>
  <si>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</si>
  <si>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</si>
  <si>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</si>
  <si>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</si>
  <si>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</si>
  <si>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</si>
  <si>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</si>
  <si>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</si>
  <si>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</si>
  <si>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</si>
  <si>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</si>
  <si>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</si>
  <si>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</si>
  <si>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</si>
  <si>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</si>
  <si>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</si>
  <si>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</si>
  <si>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</si>
  <si>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</si>
  <si>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</si>
  <si>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</si>
  <si>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</si>
  <si>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</si>
  <si>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</si>
  <si>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</si>
  <si>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</si>
  <si>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</si>
  <si>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</si>
  <si>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</si>
  <si>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</si>
  <si>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</si>
  <si>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</si>
  <si>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</si>
  <si>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</si>
  <si>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</si>
  <si>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</si>
  <si>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</si>
  <si>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</si>
  <si>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</si>
  <si>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</si>
  <si>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</si>
  <si>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</si>
  <si>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</si>
  <si>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</si>
  <si>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</si>
  <si>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</si>
  <si>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</si>
  <si>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</si>
  <si>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</si>
  <si>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</si>
  <si>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</si>
  <si>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</si>
  <si>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</si>
  <si>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</si>
  <si>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</si>
  <si>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</si>
  <si>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</si>
  <si>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</si>
  <si>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</si>
  <si>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</si>
  <si>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</si>
  <si>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</si>
  <si>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</si>
  <si>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</si>
  <si>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</si>
  <si>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</si>
  <si>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</si>
  <si>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</si>
  <si>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</si>
  <si>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</si>
  <si>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</si>
  <si>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</si>
  <si>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</si>
  <si>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</si>
  <si>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</si>
  <si>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</si>
  <si>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</si>
  <si>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</si>
  <si>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</si>
  <si>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</si>
  <si>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</si>
  <si>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</si>
  <si>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</si>
  <si>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</si>
  <si>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</si>
  <si>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</si>
  <si>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</si>
  <si>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</si>
  <si>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</si>
  <si>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</si>
  <si>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</si>
  <si>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</si>
  <si>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</si>
  <si>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</si>
  <si>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</si>
  <si>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</si>
  <si>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</si>
  <si>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</si>
  <si>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</si>
  <si>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</si>
  <si>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</si>
  <si>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</si>
  <si>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</si>
  <si>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</si>
  <si>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</si>
  <si>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</si>
  <si>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</si>
  <si>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</si>
  <si>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</si>
  <si>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</si>
  <si>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</si>
  <si>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</si>
  <si>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</si>
  <si>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</si>
  <si>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</si>
  <si>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</si>
  <si>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</si>
  <si>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</si>
  <si>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</si>
  <si>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</si>
  <si>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</si>
  <si>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</si>
  <si>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</si>
  <si>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</si>
  <si>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</si>
  <si>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</si>
  <si>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</si>
  <si>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</si>
  <si>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</si>
  <si>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</si>
  <si>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</si>
  <si>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</si>
  <si>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</si>
  <si>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</si>
  <si>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</si>
  <si>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</si>
  <si>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</si>
  <si>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</si>
  <si>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</si>
  <si>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</si>
  <si>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</si>
  <si>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</si>
  <si>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</si>
  <si>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</si>
  <si>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</si>
  <si>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</si>
  <si>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</si>
  <si>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</si>
  <si>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</si>
  <si>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</si>
  <si>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</si>
  <si>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</si>
  <si>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</si>
  <si>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</si>
  <si>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</si>
  <si>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</si>
  <si>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</si>
  <si>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</si>
  <si>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</si>
  <si>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</si>
  <si>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</si>
  <si>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</si>
  <si>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</si>
  <si>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</si>
  <si>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</si>
  <si>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</si>
  <si>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</si>
  <si>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</si>
  <si>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</si>
  <si>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</si>
  <si>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</si>
  <si>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</si>
  <si>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</si>
  <si>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</si>
  <si>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</si>
  <si>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</si>
  <si>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</si>
  <si>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</si>
  <si>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</si>
  <si>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</si>
  <si>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</si>
  <si>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</si>
  <si>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</si>
  <si>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</si>
  <si>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</si>
  <si>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</si>
  <si>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</si>
  <si>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</si>
  <si>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</si>
  <si>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</si>
  <si>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</si>
  <si>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</si>
  <si>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</si>
  <si>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</si>
  <si>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</si>
  <si>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</si>
  <si>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</si>
  <si>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</si>
  <si>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</si>
  <si>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</si>
  <si>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</si>
  <si>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</si>
  <si>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</si>
  <si>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</si>
  <si>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</si>
  <si>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</si>
  <si>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</si>
  <si>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</si>
  <si>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</si>
  <si>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</si>
  <si>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</si>
  <si>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</si>
  <si>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</si>
  <si>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</si>
  <si>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</si>
  <si>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</si>
  <si>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</si>
  <si>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</si>
  <si>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</si>
  <si>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</si>
  <si>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</si>
  <si>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</si>
  <si>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</si>
  <si>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</si>
  <si>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</si>
  <si>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</si>
  <si>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</si>
  <si>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</si>
  <si>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</si>
  <si>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</si>
  <si>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</si>
  <si>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</si>
  <si>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</si>
  <si>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</si>
  <si>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</si>
  <si>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</si>
  <si>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</si>
  <si>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</si>
  <si>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</si>
  <si>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</si>
  <si>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</si>
  <si>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</si>
  <si>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</si>
  <si>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</si>
  <si>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</si>
  <si>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</si>
  <si>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</si>
  <si>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</si>
  <si>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</si>
  <si>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</si>
  <si>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</si>
  <si>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</si>
  <si>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</si>
  <si>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</si>
  <si>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</si>
  <si>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</si>
  <si>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</si>
  <si>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</si>
  <si>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</si>
  <si>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</si>
  <si>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</si>
  <si>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</si>
  <si>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</si>
  <si>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</si>
  <si>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</si>
  <si>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</si>
  <si>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</si>
  <si>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</si>
  <si>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</si>
  <si>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</si>
  <si>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</si>
  <si>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</si>
  <si>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</si>
  <si>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</si>
  <si>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</si>
  <si>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</si>
  <si>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</si>
  <si>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</si>
  <si>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</si>
  <si>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</si>
  <si>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</si>
  <si>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</si>
  <si>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</si>
  <si>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</si>
  <si>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</si>
  <si>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</si>
  <si>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</si>
  <si>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</si>
  <si>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</si>
  <si>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</si>
  <si>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</si>
  <si>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</si>
  <si>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</si>
  <si>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</si>
  <si>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</si>
  <si>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</si>
  <si>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</si>
  <si>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</si>
  <si>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</si>
  <si>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</si>
  <si>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</si>
  <si>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</si>
  <si>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</si>
  <si>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</si>
  <si>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</si>
  <si>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</si>
  <si>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</si>
  <si>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</si>
  <si>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</si>
  <si>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</si>
  <si>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</si>
  <si>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</si>
  <si>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</si>
  <si>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</si>
  <si>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</si>
  <si>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</si>
  <si>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</si>
  <si>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</si>
  <si>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</si>
  <si>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</si>
  <si>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</si>
  <si>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</si>
  <si>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</si>
  <si>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</si>
  <si>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</si>
  <si>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</si>
  <si>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</si>
  <si>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</si>
  <si>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</si>
  <si>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</si>
  <si>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</si>
  <si>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</si>
  <si>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</si>
  <si>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</si>
  <si>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</si>
  <si>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</si>
  <si>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</si>
  <si>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</si>
  <si>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</si>
  <si>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</si>
  <si>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</si>
  <si>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</si>
  <si>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</si>
  <si>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</si>
  <si>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</si>
  <si>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</si>
  <si>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</si>
  <si>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</si>
  <si>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</si>
  <si>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</si>
  <si>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</si>
  <si>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</si>
  <si>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</si>
  <si>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</si>
  <si>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</si>
  <si>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</si>
  <si>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</si>
  <si>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</si>
  <si>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</si>
  <si>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</si>
  <si>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</si>
  <si>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</si>
  <si>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</si>
  <si>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</si>
  <si>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</si>
  <si>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</si>
  <si>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</si>
  <si>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</si>
  <si>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</si>
  <si>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</si>
  <si>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</si>
  <si>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</si>
  <si>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</si>
  <si>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</si>
  <si>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</si>
  <si>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</si>
  <si>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</si>
  <si>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</si>
  <si>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</si>
  <si>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</si>
  <si>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</si>
  <si>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</si>
  <si>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</si>
  <si>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</si>
  <si>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</si>
  <si>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</si>
  <si>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</si>
  <si>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</si>
  <si>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</si>
  <si>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</si>
  <si>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</si>
  <si>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</si>
  <si>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</si>
  <si>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</si>
  <si>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</si>
  <si>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</si>
  <si>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</si>
  <si>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</si>
  <si>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</si>
  <si>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</si>
  <si>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</si>
  <si>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</si>
  <si>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</si>
  <si>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</si>
  <si>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</si>
  <si>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</si>
  <si>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</si>
  <si>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</si>
  <si>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</si>
  <si>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</si>
  <si>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</si>
  <si>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</si>
  <si>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</si>
  <si>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</si>
  <si>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</si>
  <si>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</si>
  <si>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</si>
  <si>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</si>
  <si>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</si>
  <si>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</si>
  <si>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</si>
  <si>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</si>
  <si>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</si>
  <si>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</si>
  <si>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</si>
  <si>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</si>
  <si>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</si>
  <si>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</si>
  <si>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</si>
  <si>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</si>
  <si>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</si>
  <si>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</si>
  <si>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</si>
  <si>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</si>
  <si>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</si>
  <si>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</si>
  <si>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</si>
  <si>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</si>
  <si>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</si>
  <si>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</si>
  <si>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</si>
  <si>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</si>
  <si>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</si>
  <si>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</si>
  <si>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</si>
  <si>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</si>
  <si>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</si>
  <si>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</si>
  <si>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</si>
  <si>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</si>
  <si>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</si>
  <si>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</si>
  <si>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</si>
  <si>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</si>
  <si>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</si>
  <si>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</si>
  <si>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</si>
  <si>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</si>
  <si>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</si>
  <si>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</si>
  <si>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</si>
  <si>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</si>
  <si>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</si>
  <si>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</si>
  <si>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</si>
  <si>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</si>
  <si>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</si>
  <si>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</si>
  <si>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</si>
  <si>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</si>
  <si>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</si>
  <si>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</si>
  <si>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</si>
  <si>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</si>
  <si>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</si>
  <si>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</si>
  <si>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</si>
  <si>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</si>
  <si>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</si>
  <si>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</si>
  <si>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</si>
  <si>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</si>
  <si>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</si>
  <si>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</si>
  <si>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</si>
  <si>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</si>
  <si>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</si>
  <si>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</si>
  <si>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</si>
  <si>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</si>
  <si>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</si>
  <si>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</si>
  <si>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</si>
  <si>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</si>
  <si>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</si>
  <si>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</si>
  <si>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</si>
  <si>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</si>
  <si>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</si>
  <si>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</si>
  <si>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</si>
  <si>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</si>
  <si>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</si>
  <si>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</si>
  <si>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</si>
  <si>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</si>
  <si>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</si>
  <si>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</si>
  <si>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</si>
  <si>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</si>
  <si>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</si>
  <si>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</si>
  <si>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</si>
  <si>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</si>
  <si>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</si>
  <si>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</si>
  <si>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</si>
  <si>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</si>
  <si>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</si>
  <si>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</si>
  <si>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</si>
  <si>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</si>
  <si>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</si>
  <si>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</si>
  <si>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</si>
  <si>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</si>
  <si>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</si>
  <si>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</si>
  <si>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</si>
  <si>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</si>
  <si>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</si>
  <si>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</si>
  <si>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</si>
  <si>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</si>
  <si>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</si>
  <si>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</si>
  <si>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</si>
  <si>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</si>
  <si>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</si>
  <si>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</si>
  <si>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</si>
  <si>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</si>
  <si>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</si>
  <si>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</si>
  <si>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</si>
  <si>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</si>
  <si>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</si>
  <si>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</si>
  <si>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</si>
  <si>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</si>
  <si>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</si>
  <si>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</si>
  <si>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</si>
  <si>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</si>
  <si>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</si>
  <si>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</si>
  <si>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</si>
  <si>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</si>
  <si>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</si>
  <si>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</si>
  <si>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</si>
  <si>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</si>
  <si>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</si>
  <si>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</si>
  <si>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</si>
  <si>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</si>
  <si>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</si>
  <si>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</si>
  <si>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</si>
  <si>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</si>
  <si>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</si>
  <si>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</si>
  <si>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</si>
  <si>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</si>
  <si>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</si>
  <si>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</si>
  <si>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</si>
  <si>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</si>
  <si>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</si>
  <si>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</si>
  <si>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</si>
  <si>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</si>
  <si>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</si>
  <si>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</si>
  <si>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</si>
  <si>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</si>
  <si>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</si>
  <si>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</si>
  <si>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</si>
  <si>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</si>
  <si>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</si>
  <si>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</si>
  <si>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</si>
  <si>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</si>
  <si>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</si>
  <si>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</si>
  <si>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</si>
  <si>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</si>
  <si>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</si>
  <si>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</si>
  <si>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</si>
  <si>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</si>
  <si>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</si>
  <si>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</si>
  <si>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</si>
  <si>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</si>
  <si>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</si>
  <si>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</si>
  <si>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</si>
  <si>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</si>
  <si>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</si>
  <si>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</si>
  <si>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</si>
  <si>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</si>
  <si>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</si>
  <si>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</si>
  <si>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</si>
  <si>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</si>
  <si>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</si>
  <si>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</si>
  <si>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</si>
  <si>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</si>
  <si>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</si>
  <si>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</si>
  <si>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</si>
  <si>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</si>
  <si>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</si>
  <si>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</si>
  <si>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</si>
  <si>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</si>
  <si>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</si>
  <si>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</si>
  <si>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</si>
  <si>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</si>
  <si>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</si>
  <si>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</si>
  <si>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</si>
  <si>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</si>
  <si>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</si>
  <si>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</si>
  <si>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</si>
  <si>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</si>
  <si>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</si>
  <si>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</si>
  <si>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</si>
  <si>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</si>
  <si>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</si>
  <si>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</si>
  <si>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</si>
  <si>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</si>
  <si>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</si>
  <si>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</si>
  <si>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</si>
  <si>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</si>
  <si>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</si>
  <si>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</si>
  <si>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</si>
  <si>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</si>
  <si>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</si>
  <si>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</si>
  <si>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</si>
  <si>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</si>
  <si>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</si>
  <si>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</si>
  <si>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</si>
  <si>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</si>
  <si>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</si>
  <si>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</si>
  <si>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</si>
  <si>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</si>
  <si>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</si>
  <si>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</si>
  <si>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</si>
  <si>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</si>
  <si>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</si>
  <si>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</si>
  <si>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</si>
  <si>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</si>
  <si>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</si>
  <si>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</si>
  <si>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</si>
  <si>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</si>
  <si>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</si>
  <si>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</si>
  <si>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</si>
  <si>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</si>
  <si>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</si>
  <si>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</si>
  <si>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</si>
  <si>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</si>
  <si>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</si>
  <si>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</si>
  <si>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</si>
  <si>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</si>
  <si>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</si>
  <si>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</si>
  <si>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</si>
  <si>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</si>
  <si>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</si>
  <si>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</si>
  <si>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</si>
  <si>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</si>
  <si>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</si>
  <si>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</si>
  <si>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</si>
  <si>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</si>
  <si>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</si>
  <si>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</si>
  <si>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</si>
  <si>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</si>
  <si>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</si>
  <si>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</si>
  <si>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</si>
  <si>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</si>
  <si>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</si>
  <si>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</si>
  <si>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</si>
  <si>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</si>
  <si>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</si>
  <si>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</si>
  <si>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</si>
  <si>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</si>
  <si>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</si>
  <si>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</si>
  <si>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</si>
  <si>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</si>
  <si>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</si>
  <si>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</si>
  <si>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</si>
  <si>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</si>
  <si>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</si>
  <si>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</si>
  <si>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</si>
  <si>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</si>
  <si>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</si>
  <si>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</si>
  <si>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</si>
  <si>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</si>
  <si>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</si>
  <si>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</si>
  <si>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</si>
  <si>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</si>
  <si>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</si>
  <si>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</si>
  <si>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</si>
  <si>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</si>
  <si>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</si>
  <si>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</si>
  <si>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</si>
  <si>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</si>
  <si>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</si>
  <si>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</si>
  <si>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</si>
  <si>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</si>
  <si>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</si>
  <si>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</si>
  <si>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</si>
  <si>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</si>
  <si>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</si>
  <si>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</si>
  <si>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</si>
  <si>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</si>
  <si>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</si>
  <si>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</si>
  <si>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</si>
  <si>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</si>
  <si>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</si>
  <si>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</si>
  <si>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</si>
  <si>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</si>
  <si>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</si>
  <si>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</si>
  <si>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</si>
  <si>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</si>
  <si>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</si>
  <si>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</si>
  <si>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</si>
  <si>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</si>
  <si>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</si>
  <si>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</si>
  <si>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</si>
  <si>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</si>
  <si>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</si>
  <si>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</si>
  <si>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</si>
  <si>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</si>
  <si>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</si>
  <si>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</si>
  <si>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</si>
  <si>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</si>
  <si>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</si>
  <si>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</si>
  <si>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</si>
  <si>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</si>
  <si>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</si>
  <si>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</si>
  <si>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</si>
  <si>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</si>
  <si>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</si>
  <si>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</si>
  <si>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</si>
  <si>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</si>
  <si>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</si>
  <si>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</si>
  <si>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</si>
  <si>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</si>
  <si>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</si>
  <si>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</si>
  <si>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</si>
  <si>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</si>
  <si>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</si>
  <si>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</si>
  <si>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</si>
  <si>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</si>
  <si>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</si>
  <si>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</si>
  <si>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</si>
  <si>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</si>
  <si>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</si>
  <si>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</si>
  <si>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</si>
  <si>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</si>
  <si>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</si>
  <si>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</si>
  <si>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</si>
  <si>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</si>
  <si>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</si>
  <si>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</si>
  <si>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</si>
  <si>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</si>
  <si>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</si>
  <si>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</si>
  <si>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</si>
  <si>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</si>
  <si>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</si>
  <si>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</si>
  <si>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</si>
  <si>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</si>
  <si>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</si>
  <si>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</si>
  <si>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</si>
  <si>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</si>
  <si>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</si>
  <si>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</si>
  <si>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</si>
  <si>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</si>
  <si>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</si>
  <si>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</si>
  <si>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</si>
  <si>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</si>
  <si>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</si>
  <si>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</si>
  <si>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</si>
  <si>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</si>
  <si>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</si>
  <si>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</si>
  <si>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</si>
  <si>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</si>
  <si>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</si>
  <si>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</si>
  <si>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</si>
  <si>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</si>
  <si>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</si>
  <si>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</si>
  <si>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</si>
  <si>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</si>
  <si>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</si>
  <si>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</si>
  <si>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</si>
  <si>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</si>
  <si>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</si>
  <si>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</si>
  <si>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</si>
  <si>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</si>
  <si>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</si>
  <si>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</si>
  <si>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</si>
  <si>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</si>
  <si>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</si>
  <si>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</si>
  <si>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</si>
  <si>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</si>
  <si>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</si>
  <si>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</si>
  <si>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</si>
  <si>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</si>
  <si>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</si>
  <si>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</si>
  <si>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</si>
  <si>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</si>
  <si>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</si>
  <si>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</si>
  <si>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</si>
  <si>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</si>
  <si>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</si>
  <si>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</si>
  <si>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</si>
  <si>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</si>
  <si>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</si>
  <si>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</si>
  <si>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</si>
  <si>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</si>
  <si>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</si>
  <si>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</si>
  <si>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</si>
  <si>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</si>
  <si>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</si>
  <si>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</si>
  <si>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</si>
  <si>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</si>
  <si>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</si>
  <si>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</si>
  <si>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</si>
  <si>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</si>
  <si>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</si>
  <si>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</si>
  <si>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</si>
  <si>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</si>
  <si>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</si>
  <si>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</si>
  <si>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</si>
  <si>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</si>
  <si>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</si>
  <si>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</si>
  <si>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</si>
  <si>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</si>
  <si>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</si>
  <si>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</si>
  <si>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</si>
  <si>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</si>
  <si>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</si>
  <si>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</si>
  <si>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</si>
  <si>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</si>
  <si>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</si>
  <si>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</si>
  <si>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</si>
  <si>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</si>
  <si>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</si>
  <si>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</si>
  <si>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</si>
  <si>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</si>
  <si>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</si>
  <si>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</si>
  <si>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</si>
  <si>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</si>
  <si>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</si>
  <si>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</si>
  <si>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</si>
  <si>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</si>
  <si>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</si>
  <si>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</si>
  <si>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</si>
  <si>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</si>
  <si>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</si>
  <si>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</si>
  <si>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</si>
  <si>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</si>
  <si>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</si>
  <si>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</si>
  <si>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</si>
  <si>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</si>
  <si>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</si>
  <si>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</si>
  <si>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</si>
  <si>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</si>
  <si>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</si>
  <si>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</si>
  <si>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</si>
  <si>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</si>
  <si>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</si>
  <si>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</si>
  <si>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</si>
  <si>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</si>
  <si>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</si>
  <si>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</si>
  <si>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</si>
  <si>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</si>
  <si>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</si>
  <si>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</si>
  <si>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</si>
  <si>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</si>
  <si>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</si>
  <si>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</si>
  <si>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</si>
  <si>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</si>
  <si>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</si>
  <si>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</si>
  <si>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</si>
  <si>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</si>
  <si>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</si>
  <si>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</si>
  <si>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</si>
  <si>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</si>
  <si>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</si>
  <si>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</si>
  <si>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</si>
  <si>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</si>
  <si>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</si>
  <si>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</si>
  <si>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</si>
  <si>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</si>
  <si>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</si>
  <si>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</si>
  <si>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</si>
  <si>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</si>
  <si>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</si>
  <si>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</si>
  <si>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</si>
  <si>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</si>
  <si>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</si>
  <si>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</si>
  <si>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</si>
  <si>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</si>
  <si>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</si>
  <si>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</si>
  <si>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</si>
  <si>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</si>
  <si>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</si>
  <si>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</si>
  <si>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</si>
  <si>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</si>
  <si>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</si>
  <si>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</si>
  <si>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</si>
  <si>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</si>
  <si>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</si>
  <si>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</si>
  <si>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</si>
  <si>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</si>
  <si>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</si>
  <si>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</si>
  <si>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</si>
  <si>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</si>
  <si>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</si>
  <si>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</si>
  <si>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</si>
  <si>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</si>
  <si>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</si>
  <si>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</si>
  <si>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</si>
  <si>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</si>
  <si>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</si>
  <si>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</si>
  <si>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</si>
  <si>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</si>
  <si>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</si>
  <si>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</si>
  <si>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</si>
  <si>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</si>
  <si>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</si>
  <si>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</si>
  <si>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</si>
  <si>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</si>
  <si>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</si>
  <si>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</si>
  <si>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</si>
  <si>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</si>
  <si>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</si>
  <si>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</si>
  <si>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</si>
  <si>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</si>
  <si>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</si>
  <si>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</si>
  <si>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</si>
  <si>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</si>
  <si>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</si>
  <si>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</si>
  <si>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</si>
  <si>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</si>
  <si>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</si>
  <si>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</si>
  <si>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</si>
  <si>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</si>
  <si>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</si>
  <si>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</si>
  <si>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</si>
  <si>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</si>
  <si>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</si>
  <si>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</si>
  <si>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</si>
  <si>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</si>
  <si>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</si>
  <si>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</si>
  <si>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</si>
  <si>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</si>
  <si>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</si>
  <si>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</si>
  <si>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</si>
  <si>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</si>
  <si>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</si>
  <si>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</si>
  <si>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</si>
  <si>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</si>
  <si>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</si>
  <si>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</si>
  <si>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</si>
  <si>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</si>
  <si>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</si>
  <si>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</si>
  <si>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</si>
  <si>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</si>
  <si>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</si>
  <si>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</si>
  <si>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</si>
  <si>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</si>
  <si>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</si>
  <si>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</si>
  <si>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</si>
  <si>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</si>
  <si>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</si>
  <si>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</si>
  <si>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</si>
  <si>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</si>
  <si>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</si>
  <si>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</si>
  <si>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</si>
  <si>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</si>
  <si>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</si>
  <si>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</si>
  <si>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</si>
  <si>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</si>
  <si>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</si>
  <si>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</si>
  <si>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</si>
  <si>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</si>
  <si>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</si>
  <si>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</si>
  <si>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</si>
  <si>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</si>
  <si>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</si>
  <si>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</si>
  <si>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</si>
  <si>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</si>
  <si>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</si>
  <si>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</si>
  <si>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</si>
  <si>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</si>
  <si>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</si>
  <si>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</si>
  <si>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</si>
  <si>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</si>
  <si>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</si>
  <si>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</si>
  <si>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</si>
  <si>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</si>
  <si>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</si>
  <si>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</si>
  <si>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</si>
  <si>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</si>
  <si>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</si>
  <si>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</si>
  <si>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</si>
  <si>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</si>
  <si>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</si>
  <si>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</si>
  <si>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</si>
  <si>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</si>
  <si>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</si>
  <si>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</si>
  <si>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</si>
  <si>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</si>
  <si>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</si>
  <si>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</si>
  <si>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</si>
  <si>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</si>
  <si>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</si>
  <si>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</si>
  <si>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</si>
  <si>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</si>
  <si>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</si>
  <si>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</si>
  <si>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</si>
  <si>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</si>
  <si>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</si>
  <si>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</si>
  <si>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</si>
  <si>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</si>
  <si>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</si>
  <si>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</si>
  <si>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</si>
  <si>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</si>
  <si>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</si>
  <si>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</si>
  <si>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</si>
  <si>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</si>
  <si>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</si>
  <si>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</si>
  <si>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</si>
  <si>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</si>
  <si>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</si>
  <si>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</si>
  <si>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</si>
  <si>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</si>
  <si>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</si>
  <si>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</si>
  <si>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</si>
  <si>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</si>
  <si>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</si>
  <si>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</si>
  <si>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</si>
  <si>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</si>
  <si>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</si>
  <si>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</si>
  <si>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</si>
  <si>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</si>
  <si>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</si>
  <si>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</si>
  <si>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</si>
  <si>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</si>
  <si>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</si>
  <si>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</si>
  <si>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</si>
  <si>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</si>
  <si>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</si>
  <si>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</si>
  <si>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</si>
  <si>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</si>
  <si>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</si>
  <si>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</si>
  <si>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</si>
  <si>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</si>
  <si>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</si>
  <si>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</si>
  <si>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</si>
  <si>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</si>
  <si>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</si>
  <si>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</si>
  <si>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</si>
  <si>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</si>
  <si>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</si>
  <si>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</si>
  <si>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</si>
  <si>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</si>
  <si>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</si>
  <si>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</si>
  <si>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</si>
  <si>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</si>
  <si>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</si>
  <si>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</si>
  <si>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</si>
  <si>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</si>
  <si>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</si>
  <si>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</si>
  <si>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</si>
  <si>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</si>
  <si>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</si>
  <si>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</si>
  <si>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</si>
  <si>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</si>
  <si>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</si>
  <si>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</si>
  <si>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</si>
  <si>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</si>
  <si>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</si>
  <si>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</si>
  <si>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</si>
  <si>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</si>
  <si>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</si>
  <si>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</si>
  <si>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</si>
  <si>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</si>
  <si>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</si>
  <si>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</si>
  <si>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</si>
  <si>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</si>
  <si>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</si>
  <si>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</si>
  <si>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</si>
  <si>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</si>
  <si>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</si>
  <si>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</si>
  <si>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</si>
  <si>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</si>
  <si>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</si>
  <si>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</si>
  <si>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</si>
  <si>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</si>
  <si>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</si>
  <si>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</si>
  <si>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</si>
  <si>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</si>
  <si>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</si>
  <si>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</si>
  <si>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</si>
  <si>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</si>
  <si>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</si>
  <si>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</si>
  <si>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</si>
  <si>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</si>
  <si>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</si>
  <si>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</si>
  <si>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</si>
  <si>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</si>
  <si>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</si>
  <si>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</si>
  <si>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</si>
  <si>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</si>
  <si>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</si>
  <si>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</si>
  <si>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</si>
  <si>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</si>
  <si>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</si>
  <si>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</si>
  <si>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</si>
  <si>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</si>
  <si>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</si>
  <si>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</si>
  <si>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</si>
  <si>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</si>
  <si>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</si>
  <si>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</si>
  <si>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</si>
  <si>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</si>
  <si>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</si>
  <si>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</si>
  <si>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</si>
  <si>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</si>
  <si>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</si>
  <si>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</si>
  <si>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</si>
  <si>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</si>
  <si>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</si>
  <si>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</si>
  <si>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</si>
  <si>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</si>
  <si>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</si>
  <si>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</si>
  <si>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</si>
  <si>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</si>
  <si>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</si>
  <si>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</si>
  <si>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</si>
  <si>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</si>
  <si>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</si>
  <si>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</si>
  <si>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</si>
  <si>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</si>
  <si>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</si>
  <si>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</si>
  <si>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</si>
  <si>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</si>
  <si>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</si>
  <si>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</si>
  <si>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</si>
  <si>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</si>
  <si>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</si>
  <si>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</si>
  <si>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</si>
  <si>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</si>
  <si>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</si>
  <si>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</si>
  <si>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</si>
  <si>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</si>
  <si>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</si>
  <si>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</si>
  <si>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</si>
  <si>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</si>
  <si>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</si>
  <si>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</si>
  <si>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</si>
  <si>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</si>
  <si>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</si>
  <si>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</si>
  <si>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</si>
  <si>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</si>
  <si>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</si>
  <si>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</si>
  <si>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</si>
  <si>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</si>
  <si>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</si>
  <si>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</si>
  <si>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</si>
  <si>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</si>
  <si>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</si>
  <si>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</si>
  <si>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</si>
  <si>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</si>
  <si>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</si>
  <si>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</si>
  <si>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</si>
  <si>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</si>
  <si>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</si>
  <si>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</si>
  <si>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</si>
  <si>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</si>
  <si>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</si>
  <si>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</si>
  <si>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</si>
  <si>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</si>
  <si>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</si>
  <si>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</si>
  <si>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</si>
  <si>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</si>
  <si>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</si>
  <si>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</si>
  <si>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</si>
  <si>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</si>
  <si>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</si>
  <si>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</si>
  <si>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</si>
  <si>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</si>
  <si>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</si>
  <si>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</si>
  <si>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</si>
  <si>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</si>
  <si>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</si>
  <si>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</si>
  <si>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</si>
  <si>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</si>
  <si>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</si>
  <si>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</si>
  <si>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</si>
  <si>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</si>
  <si>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</si>
  <si>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</si>
  <si>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</si>
  <si>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</si>
  <si>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</si>
  <si>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</si>
  <si>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</si>
  <si>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</si>
  <si>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</si>
  <si>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</si>
  <si>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</si>
  <si>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</si>
  <si>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</si>
  <si>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</si>
  <si>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</si>
  <si>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</si>
  <si>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</si>
  <si>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</si>
  <si>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</si>
  <si>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</si>
  <si>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</si>
  <si>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</si>
  <si>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</si>
  <si>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</si>
  <si>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</si>
  <si>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</si>
  <si>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</si>
  <si>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</si>
  <si>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</si>
  <si>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</si>
  <si>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</si>
  <si>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</si>
  <si>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</si>
  <si>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</si>
  <si>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</si>
  <si>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</si>
  <si>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</si>
  <si>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</si>
  <si>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</si>
  <si>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</si>
  <si>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</si>
  <si>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</si>
  <si>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</si>
  <si>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</si>
  <si>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</si>
  <si>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</si>
  <si>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</si>
  <si>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</si>
  <si>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</si>
  <si>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</si>
  <si>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</si>
  <si>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</si>
  <si>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</si>
  <si>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</si>
  <si>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</si>
  <si>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</si>
  <si>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</si>
  <si>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</si>
  <si>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</si>
  <si>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</si>
  <si>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</si>
  <si>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</si>
  <si>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</si>
  <si>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</si>
  <si>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</si>
  <si>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</si>
  <si>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</si>
  <si>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</si>
  <si>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</si>
  <si>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</si>
  <si>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</si>
  <si>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</si>
  <si>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</si>
  <si>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</si>
  <si>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</si>
  <si>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</si>
  <si>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</si>
  <si>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</si>
  <si>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</si>
  <si>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</si>
  <si>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</si>
  <si>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</si>
  <si>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</si>
  <si>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</si>
  <si>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</si>
  <si>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</si>
  <si>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</si>
  <si>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</si>
  <si>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</si>
  <si>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</si>
  <si>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</si>
  <si>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</si>
  <si>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</si>
  <si>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</si>
  <si>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</si>
  <si>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</si>
  <si>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</si>
  <si>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</si>
  <si>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</si>
  <si>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</si>
  <si>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</si>
  <si>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</si>
  <si>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</si>
  <si>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</si>
  <si>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</si>
  <si>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</si>
  <si>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</si>
  <si>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</si>
  <si>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</si>
  <si>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</si>
  <si>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</si>
  <si>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</si>
  <si>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</si>
  <si>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</si>
  <si>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</si>
  <si>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</si>
  <si>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</si>
  <si>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</si>
  <si>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</si>
  <si>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</si>
  <si>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</si>
  <si>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</si>
  <si>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</si>
  <si>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</si>
  <si>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</si>
  <si>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</si>
  <si>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</si>
  <si>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</si>
  <si>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</si>
  <si>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</si>
  <si>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</si>
  <si>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</si>
  <si>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</si>
  <si>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</si>
  <si>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</si>
  <si>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</si>
  <si>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</si>
  <si>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</si>
  <si>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</si>
  <si>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</si>
  <si>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</si>
  <si>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</si>
  <si>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</si>
  <si>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</si>
  <si>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</si>
  <si>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</si>
  <si>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</si>
  <si>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</si>
  <si>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</si>
  <si>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</si>
  <si>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</si>
  <si>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</si>
  <si>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</si>
  <si>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</si>
  <si>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</si>
  <si>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</si>
  <si>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</si>
  <si>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</si>
  <si>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</si>
  <si>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</si>
  <si>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</si>
  <si>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</si>
  <si>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</si>
  <si>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</si>
  <si>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</si>
  <si>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</si>
  <si>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</si>
  <si>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</si>
  <si>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</si>
  <si>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</si>
  <si>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</si>
  <si>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</si>
  <si>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</si>
  <si>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</si>
  <si>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</si>
  <si>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</si>
  <si>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</si>
  <si>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</si>
  <si>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</si>
  <si>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</si>
  <si>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</si>
  <si>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</si>
  <si>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</si>
  <si>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</si>
  <si>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</si>
  <si>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</si>
  <si>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</si>
  <si>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</si>
  <si>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</si>
  <si>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</si>
  <si>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</si>
  <si>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</si>
  <si>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</si>
  <si>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</si>
  <si>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</si>
  <si>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</si>
  <si>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</si>
  <si>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</si>
  <si>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</si>
  <si>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</si>
  <si>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</si>
  <si>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</si>
  <si>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</si>
  <si>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</si>
  <si>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</si>
  <si>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</si>
  <si>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</si>
  <si>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</si>
  <si>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</si>
  <si>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</si>
  <si>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</si>
  <si>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</si>
  <si>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</si>
  <si>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</si>
  <si>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</si>
  <si>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</si>
  <si>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</si>
  <si>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</si>
  <si>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</si>
  <si>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</si>
  <si>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</si>
  <si>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</si>
  <si>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</si>
  <si>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</si>
  <si>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</si>
  <si>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</si>
  <si>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</si>
  <si>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</si>
  <si>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</si>
  <si>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</si>
  <si>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</si>
  <si>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</si>
  <si>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</si>
  <si>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</si>
  <si>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</si>
  <si>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</si>
  <si>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</si>
  <si>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</si>
  <si>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</si>
  <si>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</si>
  <si>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</si>
  <si>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</si>
  <si>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</si>
  <si>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</si>
  <si>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</si>
  <si>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</si>
  <si>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</si>
  <si>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</si>
  <si>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</si>
  <si>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</si>
  <si>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</si>
  <si>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</si>
  <si>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</si>
  <si>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</si>
  <si>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</si>
  <si>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</si>
  <si>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</si>
  <si>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</si>
  <si>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</si>
  <si>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</si>
  <si>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</si>
  <si>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</si>
  <si>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</si>
  <si>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</si>
  <si>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</si>
  <si>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</si>
  <si>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</si>
  <si>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</si>
  <si>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</si>
  <si>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</si>
  <si>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</si>
  <si>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</si>
  <si>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</si>
  <si>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</si>
  <si>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</si>
  <si>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</si>
  <si>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</si>
  <si>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</si>
  <si>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</si>
  <si>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</si>
  <si>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</si>
  <si>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</si>
  <si>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</si>
  <si>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</si>
  <si>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</si>
  <si>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</si>
  <si>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</si>
  <si>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</si>
  <si>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</si>
  <si>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</si>
  <si>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</si>
  <si>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</si>
  <si>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</si>
  <si>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</si>
  <si>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</si>
  <si>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</si>
  <si>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</si>
  <si>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</si>
  <si>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</si>
  <si>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</si>
  <si>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</si>
  <si>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</si>
  <si>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</si>
  <si>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</si>
  <si>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</si>
  <si>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</si>
  <si>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</si>
  <si>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</si>
  <si>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</si>
  <si>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</si>
  <si>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</si>
  <si>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</si>
  <si>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</si>
  <si>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</si>
  <si>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</si>
  <si>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</si>
  <si>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</si>
  <si>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</si>
  <si>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</si>
  <si>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</si>
  <si>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</si>
  <si>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</si>
  <si>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</si>
  <si>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</si>
  <si>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</si>
  <si>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</si>
  <si>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</si>
  <si>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</si>
  <si>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</si>
  <si>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</si>
  <si>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</si>
  <si>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</si>
  <si>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</si>
  <si>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</si>
  <si>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</si>
  <si>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</si>
  <si>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</si>
  <si>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</si>
  <si>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</si>
  <si>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</si>
  <si>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</si>
  <si>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</si>
  <si>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</si>
  <si>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</si>
  <si>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</si>
  <si>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</si>
  <si>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</si>
  <si>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</si>
  <si>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</si>
  <si>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</si>
  <si>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</si>
  <si>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</si>
  <si>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</si>
  <si>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</si>
  <si>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</si>
  <si>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</si>
  <si>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</si>
  <si>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</si>
  <si>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</si>
  <si>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</si>
  <si>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</si>
  <si>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</si>
  <si>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</si>
  <si>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</si>
  <si>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</si>
  <si>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</si>
  <si>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</si>
  <si>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</si>
  <si>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</si>
  <si>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</si>
  <si>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</si>
  <si>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</si>
  <si>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</si>
  <si>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</si>
  <si>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</si>
  <si>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</si>
  <si>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</si>
  <si>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</si>
  <si>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</si>
  <si>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</si>
  <si>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</si>
  <si>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</si>
  <si>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</si>
  <si>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</si>
  <si>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</si>
  <si>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</si>
  <si>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</si>
  <si>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</si>
  <si>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</si>
  <si>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</si>
  <si>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</si>
  <si>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</si>
  <si>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</si>
  <si>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</si>
  <si>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</si>
  <si>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</si>
  <si>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</si>
  <si>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</si>
  <si>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</si>
  <si>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</si>
  <si>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</si>
  <si>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</si>
  <si>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</si>
  <si>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</si>
  <si>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</si>
  <si>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</si>
  <si>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</si>
  <si>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</si>
  <si>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</si>
  <si>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</si>
  <si>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</si>
  <si>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</si>
  <si>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</si>
  <si>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</si>
  <si>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</si>
  <si>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</si>
  <si>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</si>
  <si>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</si>
  <si>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</si>
  <si>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</si>
  <si>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</si>
  <si>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</si>
  <si>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</si>
  <si>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</si>
  <si>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</si>
  <si>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</si>
  <si>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</si>
  <si>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</si>
  <si>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</si>
  <si>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</si>
  <si>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</si>
  <si>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</si>
  <si>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</si>
  <si>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</si>
  <si>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</si>
  <si>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</si>
  <si>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</si>
  <si>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</si>
  <si>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</si>
  <si>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</si>
  <si>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</si>
  <si>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</si>
  <si>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</si>
  <si>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</si>
  <si>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</si>
  <si>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</si>
  <si>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</si>
  <si>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</si>
  <si>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</si>
  <si>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</si>
  <si>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</si>
  <si>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</si>
  <si>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</si>
  <si>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</si>
  <si>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</si>
  <si>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</si>
  <si>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</si>
  <si>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</si>
  <si>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</si>
  <si>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</si>
  <si>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</si>
  <si>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</si>
  <si>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</si>
  <si>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</si>
  <si>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</si>
  <si>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</si>
  <si>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</si>
  <si>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</si>
  <si>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</si>
  <si>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</si>
  <si>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</si>
  <si>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</si>
  <si>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</si>
  <si>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</si>
  <si>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</si>
  <si>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</si>
  <si>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</si>
  <si>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</si>
  <si>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</si>
  <si>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</si>
  <si>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</si>
  <si>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</si>
  <si>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</si>
  <si>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</si>
  <si>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</si>
  <si>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</si>
  <si>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</si>
  <si>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</si>
  <si>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</si>
  <si>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</si>
  <si>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</si>
  <si>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</si>
  <si>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</si>
  <si>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</si>
  <si>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</si>
  <si>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</si>
  <si>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</si>
  <si>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</si>
  <si>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</si>
  <si>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</si>
  <si>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</si>
  <si>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</si>
  <si>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</si>
  <si>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</si>
  <si>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</si>
  <si>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</si>
  <si>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</si>
  <si>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</si>
  <si>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</si>
  <si>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</si>
  <si>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</si>
  <si>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</si>
  <si>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</si>
  <si>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</si>
  <si>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</si>
  <si>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</si>
  <si>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</si>
  <si>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</si>
  <si>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</si>
  <si>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</si>
  <si>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</si>
  <si>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</si>
  <si>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</si>
  <si>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</si>
  <si>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</si>
  <si>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</si>
  <si>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</si>
  <si>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</si>
  <si>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</si>
  <si>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</si>
  <si>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</si>
  <si>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</si>
  <si>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</si>
  <si>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</si>
  <si>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</si>
  <si>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</si>
  <si>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</si>
  <si>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</si>
  <si>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</si>
  <si>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</si>
  <si>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</si>
  <si>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</si>
  <si>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</si>
  <si>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</si>
  <si>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</si>
  <si>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</si>
  <si>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</si>
  <si>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</si>
  <si>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</si>
  <si>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</si>
  <si>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</si>
  <si>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</si>
  <si>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</si>
  <si>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</si>
  <si>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</si>
  <si>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</si>
  <si>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</si>
  <si>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</si>
  <si>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</si>
  <si>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</si>
  <si>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</si>
  <si>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</si>
  <si>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</si>
  <si>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</si>
  <si>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</si>
  <si>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</si>
  <si>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</si>
  <si>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</si>
  <si>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</si>
  <si>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</si>
  <si>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</si>
  <si>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</si>
  <si>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</si>
  <si>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</si>
  <si>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</si>
  <si>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</si>
  <si>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</si>
  <si>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</si>
  <si>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</si>
  <si>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</si>
  <si>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</si>
  <si>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</si>
  <si>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</si>
  <si>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</si>
  <si>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</si>
  <si>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</si>
  <si>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</si>
  <si>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</si>
  <si>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</si>
  <si>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</si>
  <si>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</si>
  <si>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</si>
  <si>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</si>
  <si>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</si>
  <si>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</si>
  <si>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</si>
  <si>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</si>
  <si>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</si>
  <si>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</si>
  <si>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</si>
  <si>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</si>
  <si>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</si>
  <si>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</si>
  <si>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</si>
  <si>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</si>
  <si>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</si>
  <si>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</si>
  <si>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</si>
  <si>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</si>
  <si>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</si>
  <si>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</si>
  <si>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</si>
  <si>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</si>
  <si>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</si>
  <si>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</si>
  <si>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</si>
  <si>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</si>
  <si>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</si>
  <si>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</si>
  <si>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</si>
  <si>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</si>
  <si>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</si>
  <si>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</si>
  <si>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</si>
  <si>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</si>
  <si>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</si>
  <si>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</si>
  <si>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</si>
  <si>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</si>
  <si>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</si>
  <si>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</si>
  <si>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</si>
  <si>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</si>
  <si>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</si>
  <si>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</si>
  <si>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</si>
  <si>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</si>
  <si>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</si>
  <si>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</si>
  <si>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</si>
  <si>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</si>
  <si>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</si>
  <si>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</si>
  <si>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</si>
  <si>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</si>
  <si>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</si>
  <si>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</si>
  <si>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</si>
  <si>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</si>
  <si>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</si>
  <si>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</si>
  <si>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</si>
  <si>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</si>
  <si>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</si>
  <si>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</si>
  <si>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</si>
  <si>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</si>
  <si>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</si>
  <si>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</si>
  <si>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</si>
  <si>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</si>
  <si>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</si>
  <si>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</si>
  <si>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</si>
  <si>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</si>
  <si>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</si>
  <si>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</si>
  <si>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</si>
  <si>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</si>
  <si>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</si>
  <si>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</si>
  <si>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</si>
  <si>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</si>
  <si>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</si>
  <si>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</si>
  <si>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</si>
  <si>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</si>
  <si>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</si>
  <si>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</si>
  <si>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</si>
  <si>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</si>
  <si>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</si>
  <si>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</si>
  <si>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</si>
  <si>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</si>
  <si>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</si>
  <si>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</si>
  <si>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</si>
  <si>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</si>
  <si>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</si>
  <si>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</si>
  <si>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</si>
  <si>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</si>
  <si>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</si>
  <si>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</si>
  <si>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</si>
  <si>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</si>
  <si>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</si>
  <si>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</si>
  <si>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</si>
  <si>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</si>
  <si>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</si>
  <si>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</si>
  <si>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</si>
  <si>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</si>
  <si>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</si>
  <si>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</si>
  <si>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</si>
  <si>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</si>
  <si>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</si>
  <si>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</si>
  <si>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</si>
  <si>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</si>
  <si>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</si>
  <si>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</si>
  <si>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</si>
  <si>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</si>
  <si>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</si>
  <si>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</si>
  <si>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</si>
  <si>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</si>
  <si>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</si>
  <si>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</si>
  <si>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</si>
  <si>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</si>
  <si>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</si>
  <si>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</si>
  <si>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</si>
  <si>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</si>
  <si>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</si>
  <si>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</si>
  <si>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</si>
  <si>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</si>
  <si>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</si>
  <si>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</si>
  <si>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</si>
  <si>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</si>
  <si>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</si>
  <si>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</si>
  <si>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</si>
  <si>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</si>
  <si>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</si>
  <si>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</si>
  <si>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</si>
  <si>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</si>
  <si>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</si>
  <si>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</si>
  <si>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</si>
  <si>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</si>
  <si>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</si>
  <si>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</si>
  <si>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</si>
  <si>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</si>
  <si>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</si>
  <si>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</si>
  <si>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</si>
  <si>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</si>
  <si>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</si>
  <si>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</si>
  <si>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</si>
  <si>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</si>
  <si>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</si>
  <si>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</si>
  <si>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</si>
  <si>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</si>
  <si>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</si>
  <si>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</si>
  <si>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</si>
  <si>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</si>
  <si>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</si>
  <si>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</si>
  <si>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</si>
  <si>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</si>
  <si>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</si>
  <si>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</si>
  <si>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</si>
  <si>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</si>
  <si>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</si>
  <si>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</si>
  <si>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</si>
  <si>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</si>
  <si>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</si>
  <si>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</si>
  <si>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</si>
  <si>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</si>
  <si>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</si>
  <si>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</si>
  <si>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</si>
  <si>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</si>
  <si>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</si>
  <si>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</si>
  <si>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</si>
  <si>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</si>
  <si>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</si>
  <si>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</si>
  <si>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</si>
  <si>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</si>
  <si>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</si>
  <si>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</si>
  <si>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</si>
  <si>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</si>
  <si>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</si>
  <si>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</si>
  <si>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</si>
  <si>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</si>
  <si>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</si>
  <si>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</si>
  <si>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</si>
  <si>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</si>
  <si>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</si>
  <si>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</si>
  <si>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</si>
  <si>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</si>
  <si>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</si>
  <si>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</si>
  <si>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</si>
  <si>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</si>
  <si>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</si>
  <si>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</si>
  <si>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</si>
  <si>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</si>
  <si>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</si>
  <si>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</si>
  <si>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</si>
  <si>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</si>
  <si>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</si>
  <si>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</si>
  <si>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</si>
  <si>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</si>
  <si>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</si>
  <si>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</si>
  <si>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</si>
  <si>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</si>
  <si>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</si>
  <si>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</si>
  <si>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</si>
  <si>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</si>
  <si>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</si>
  <si>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</si>
  <si>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</si>
  <si>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</si>
  <si>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</si>
  <si>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</si>
  <si>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</si>
  <si>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</si>
  <si>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</si>
  <si>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</si>
  <si>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</si>
  <si>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</si>
  <si>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</si>
  <si>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</si>
  <si>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</si>
  <si>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</si>
  <si>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</si>
  <si>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</si>
  <si>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</si>
  <si>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</si>
  <si>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</si>
  <si>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</si>
  <si>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</si>
  <si>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</si>
  <si>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</si>
  <si>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</si>
  <si>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</si>
  <si>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</si>
  <si>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</si>
  <si>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</si>
  <si>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</si>
  <si>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</si>
  <si>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</si>
  <si>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</si>
  <si>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</si>
  <si>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</si>
  <si>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</si>
  <si>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</si>
  <si>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</si>
  <si>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</si>
  <si>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</si>
  <si>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</si>
  <si>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</si>
  <si>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</si>
  <si>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</si>
  <si>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</si>
  <si>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</si>
  <si>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</si>
  <si>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</si>
  <si>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</si>
  <si>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</si>
  <si>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</si>
  <si>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</si>
  <si>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</si>
  <si>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</si>
  <si>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</si>
  <si>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</si>
  <si>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</si>
  <si>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</si>
  <si>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</si>
  <si>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</si>
  <si>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</si>
  <si>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</si>
  <si>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</si>
  <si>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</si>
  <si>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</si>
  <si>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</si>
  <si>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</si>
  <si>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</si>
  <si>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</si>
  <si>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</si>
  <si>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</si>
  <si>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</si>
  <si>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</si>
  <si>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</si>
  <si>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</si>
  <si>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</si>
  <si>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</si>
  <si>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</si>
  <si>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</si>
  <si>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</si>
  <si>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</si>
  <si>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</si>
  <si>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</si>
  <si>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</si>
  <si>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</si>
  <si>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</si>
  <si>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</si>
  <si>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</si>
  <si>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</si>
  <si>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</si>
  <si>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</si>
  <si>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</si>
  <si>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</si>
  <si>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</si>
  <si>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</si>
  <si>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</si>
  <si>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</si>
  <si>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</si>
  <si>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</si>
  <si>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</si>
  <si>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</si>
  <si>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</si>
  <si>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</si>
  <si>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</si>
  <si>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</si>
  <si>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</si>
  <si>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</si>
  <si>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</si>
  <si>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</si>
  <si>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</si>
  <si>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</si>
  <si>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</si>
  <si>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</si>
  <si>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</si>
  <si>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</si>
  <si>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</si>
  <si>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</si>
  <si>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</si>
  <si>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</si>
  <si>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</si>
  <si>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</si>
  <si>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</si>
  <si>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</si>
  <si>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</si>
  <si>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</si>
  <si>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</si>
  <si>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</si>
  <si>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</si>
  <si>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</si>
  <si>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</si>
  <si>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</si>
  <si>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</si>
  <si>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</si>
  <si>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</si>
  <si>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</si>
  <si>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</si>
  <si>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</si>
  <si>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</si>
  <si>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</si>
  <si>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</si>
  <si>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</si>
  <si>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</si>
  <si>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</si>
  <si>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</si>
  <si>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</si>
  <si>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</si>
  <si>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</si>
  <si>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</si>
  <si>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</si>
  <si>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</si>
  <si>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</si>
  <si>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</si>
  <si>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</si>
  <si>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</si>
  <si>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</si>
  <si>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</si>
  <si>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</si>
  <si>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</si>
  <si>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</si>
  <si>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</si>
  <si>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</si>
  <si>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</si>
  <si>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</si>
  <si>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</si>
  <si>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</si>
  <si>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</si>
  <si>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</si>
  <si>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</si>
  <si>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</si>
  <si>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</si>
  <si>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</si>
  <si>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</si>
  <si>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</si>
  <si>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</si>
  <si>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</si>
  <si>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</si>
  <si>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</si>
  <si>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</si>
  <si>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</si>
  <si>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</si>
  <si>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</si>
  <si>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</si>
  <si>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</si>
  <si>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</si>
  <si>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</si>
  <si>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</si>
  <si>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</si>
  <si>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</si>
  <si>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</si>
  <si>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</si>
  <si>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</si>
  <si>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</si>
  <si>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</si>
  <si>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</si>
  <si>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</si>
  <si>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</si>
  <si>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</si>
  <si>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</si>
  <si>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</si>
  <si>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</si>
  <si>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</si>
  <si>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</si>
  <si>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</si>
  <si>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</si>
  <si>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</si>
  <si>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</si>
  <si>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</si>
  <si>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</si>
  <si>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</si>
  <si>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</si>
  <si>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</si>
  <si>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</si>
  <si>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</si>
  <si>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</si>
  <si>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</si>
  <si>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</si>
  <si>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</si>
  <si>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</si>
  <si>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</si>
  <si>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</si>
  <si>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</si>
  <si>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</si>
  <si>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</si>
  <si>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</si>
  <si>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</si>
  <si>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</si>
  <si>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</si>
  <si>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</si>
  <si>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</si>
  <si>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</si>
  <si>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</si>
  <si>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</si>
  <si>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</si>
  <si>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</si>
  <si>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</si>
  <si>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</si>
  <si>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</si>
  <si>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</si>
  <si>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</si>
  <si>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</si>
  <si>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</si>
  <si>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</si>
  <si>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</si>
  <si>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</si>
  <si>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</si>
  <si>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</si>
  <si>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</si>
  <si>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</si>
  <si>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</si>
  <si>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</si>
  <si>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</si>
  <si>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</si>
  <si>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</si>
  <si>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</si>
  <si>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</si>
  <si>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</si>
  <si>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</si>
  <si>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</si>
  <si>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</si>
  <si>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</si>
  <si>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</si>
  <si>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</si>
  <si>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</si>
  <si>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</si>
  <si>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</si>
  <si>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</si>
  <si>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</si>
  <si>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</si>
  <si>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</si>
  <si>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</si>
  <si>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</si>
  <si>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</si>
  <si>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</si>
  <si>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</si>
  <si>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</si>
  <si>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</si>
  <si>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</si>
  <si>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</si>
  <si>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</si>
  <si>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</si>
  <si>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</si>
  <si>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</si>
  <si>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</si>
  <si>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</si>
  <si>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</si>
  <si>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</si>
  <si>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</si>
  <si>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</si>
  <si>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</si>
  <si>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</si>
  <si>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</si>
  <si>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</si>
  <si>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</si>
  <si>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</si>
  <si>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</si>
  <si>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</si>
  <si>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</si>
  <si>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</si>
  <si>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</si>
  <si>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</si>
  <si>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</si>
  <si>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</si>
  <si>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</si>
  <si>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</si>
  <si>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</si>
  <si>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</si>
  <si>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</si>
  <si>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</si>
  <si>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</si>
  <si>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</si>
  <si>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</si>
  <si>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</si>
  <si>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</si>
  <si>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</si>
  <si>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</si>
  <si>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</si>
  <si>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</si>
  <si>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</si>
  <si>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</si>
  <si>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</si>
  <si>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</si>
  <si>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</si>
  <si>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</si>
  <si>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</si>
  <si>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</si>
  <si>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</si>
  <si>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</si>
  <si>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</si>
  <si>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</si>
  <si>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</si>
  <si>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</si>
  <si>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</si>
  <si>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</si>
  <si>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</si>
  <si>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</si>
  <si>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</si>
  <si>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</si>
  <si>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</si>
  <si>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</si>
  <si>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</si>
  <si>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</si>
  <si>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</si>
  <si>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</si>
  <si>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</si>
  <si>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</si>
  <si>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</si>
  <si>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</si>
  <si>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</si>
  <si>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</si>
  <si>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</si>
  <si>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</si>
  <si>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</si>
  <si>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</si>
  <si>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</si>
  <si>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</si>
  <si>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</si>
  <si>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</si>
  <si>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</si>
  <si>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</si>
  <si>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</si>
  <si>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</si>
  <si>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</si>
  <si>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</si>
  <si>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</si>
  <si>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</si>
  <si>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</si>
  <si>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</si>
  <si>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</si>
  <si>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</si>
  <si>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</si>
  <si>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</si>
  <si>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</si>
  <si>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</si>
  <si>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</si>
  <si>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</si>
  <si>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</si>
  <si>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</si>
  <si>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</si>
  <si>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</si>
  <si>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</si>
  <si>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</si>
  <si>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</si>
  <si>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</si>
  <si>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</si>
  <si>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</si>
  <si>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</si>
  <si>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</si>
  <si>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</si>
  <si>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</si>
  <si>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</si>
  <si>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</si>
  <si>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</si>
  <si>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</si>
  <si>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</si>
  <si>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</si>
  <si>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</si>
  <si>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</si>
  <si>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</si>
  <si>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</si>
  <si>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</si>
  <si>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</si>
  <si>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</si>
  <si>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</si>
  <si>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</si>
  <si>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</si>
  <si>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</si>
  <si>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</si>
  <si>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</si>
  <si>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</si>
  <si>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</si>
  <si>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</si>
  <si>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</si>
  <si>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</si>
  <si>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</si>
  <si>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</si>
  <si>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</si>
  <si>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</si>
  <si>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</si>
  <si>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</si>
  <si>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</si>
  <si>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</si>
  <si>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</si>
  <si>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</si>
  <si>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</si>
  <si>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</si>
  <si>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</si>
  <si>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</si>
  <si>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</si>
  <si>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</si>
  <si>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</si>
  <si>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</si>
  <si>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</si>
  <si>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</si>
  <si>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</si>
  <si>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</si>
  <si>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</si>
  <si>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</si>
  <si>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</si>
  <si>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</si>
  <si>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</si>
  <si>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</si>
  <si>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</si>
  <si>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</si>
  <si>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</si>
  <si>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</si>
  <si>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</si>
  <si>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</si>
  <si>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</si>
  <si>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</si>
  <si>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</si>
  <si>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</si>
  <si>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</si>
  <si>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</si>
  <si>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</si>
  <si>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</si>
  <si>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</si>
  <si>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</si>
  <si>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</si>
  <si>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</si>
  <si>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</si>
  <si>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</si>
  <si>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</si>
  <si>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</si>
  <si>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</si>
  <si>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</si>
  <si>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</si>
  <si>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</si>
  <si>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</si>
  <si>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</si>
  <si>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</si>
  <si>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</si>
  <si>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</si>
  <si>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</si>
  <si>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</si>
  <si>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</si>
  <si>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</si>
  <si>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</si>
  <si>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</si>
  <si>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</si>
  <si>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</si>
  <si>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</si>
  <si>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</si>
  <si>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</si>
  <si>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</si>
  <si>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</si>
  <si>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</si>
  <si>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</si>
  <si>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</si>
  <si>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</si>
  <si>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</si>
  <si>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</si>
  <si>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</si>
  <si>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</si>
  <si>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</si>
  <si>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</si>
  <si>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</si>
  <si>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</si>
  <si>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</si>
  <si>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</si>
  <si>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</si>
  <si>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</si>
  <si>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</si>
  <si>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</si>
  <si>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</si>
  <si>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</si>
  <si>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</si>
  <si>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</si>
  <si>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</si>
  <si>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</si>
  <si>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</si>
  <si>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</si>
  <si>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</si>
  <si>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</si>
  <si>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</si>
  <si>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</si>
  <si>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</si>
  <si>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</si>
  <si>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</si>
  <si>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</si>
  <si>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</si>
  <si>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</si>
  <si>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</si>
  <si>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</si>
  <si>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</si>
  <si>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</si>
  <si>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</si>
  <si>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</si>
  <si>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</si>
  <si>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</si>
  <si>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</si>
  <si>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</si>
  <si>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</si>
  <si>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</si>
  <si>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</si>
  <si>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</si>
  <si>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</si>
  <si>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</si>
  <si>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</si>
  <si>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</si>
  <si>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</si>
  <si>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</si>
  <si>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</si>
  <si>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</si>
  <si>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</si>
  <si>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</si>
  <si>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</si>
  <si>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</si>
  <si>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</si>
  <si>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</si>
  <si>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</si>
  <si>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</si>
  <si>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</si>
  <si>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</si>
  <si>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</si>
  <si>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</si>
  <si>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</si>
  <si>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</si>
  <si>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</si>
  <si>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</si>
  <si>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</si>
  <si>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</si>
  <si>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</si>
  <si>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</si>
  <si>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</si>
  <si>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</si>
  <si>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</si>
  <si>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</si>
  <si>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</si>
  <si>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</si>
  <si>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</si>
  <si>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</si>
  <si>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</si>
  <si>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</si>
  <si>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</si>
  <si>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</si>
  <si>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</si>
  <si>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</si>
  <si>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</si>
  <si>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</si>
  <si>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</si>
  <si>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</si>
  <si>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</si>
  <si>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</si>
  <si>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</si>
  <si>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</si>
  <si>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</si>
  <si>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</si>
  <si>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</si>
  <si>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</si>
  <si>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</si>
  <si>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</si>
  <si>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</si>
  <si>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</si>
  <si>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</si>
  <si>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</si>
  <si>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</si>
  <si>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</si>
  <si>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</si>
  <si>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</si>
  <si>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</si>
  <si>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</si>
  <si>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</si>
  <si>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</si>
  <si>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</si>
  <si>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</si>
  <si>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</si>
  <si>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</si>
  <si>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</si>
  <si>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</si>
  <si>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</si>
  <si>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</si>
  <si>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</si>
  <si>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</si>
  <si>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</si>
  <si>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</si>
  <si>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</si>
  <si>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</si>
  <si>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</si>
  <si>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</si>
  <si>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</si>
  <si>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</si>
  <si>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</si>
  <si>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</si>
  <si>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</si>
  <si>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</si>
  <si>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</si>
  <si>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</si>
  <si>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</si>
  <si>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</si>
  <si>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</si>
  <si>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</si>
  <si>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</si>
  <si>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</si>
  <si>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</si>
  <si>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</si>
  <si>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</si>
  <si>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</si>
  <si>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</si>
  <si>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</si>
  <si>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</si>
  <si>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</si>
  <si>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</si>
  <si>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</si>
  <si>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</si>
  <si>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</si>
  <si>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</si>
  <si>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</si>
  <si>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</si>
  <si>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</si>
  <si>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</si>
  <si>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</si>
  <si>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</si>
  <si>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</si>
  <si>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</si>
  <si>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</si>
  <si>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</si>
  <si>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</si>
  <si>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</si>
  <si>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</si>
  <si>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</si>
  <si>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</si>
  <si>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</si>
  <si>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</si>
  <si>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</si>
  <si>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</si>
  <si>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</si>
  <si>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</si>
  <si>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</si>
  <si>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</si>
  <si>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</si>
  <si>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</si>
  <si>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</si>
  <si>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</si>
  <si>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</si>
  <si>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</si>
  <si>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</si>
  <si>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</si>
  <si>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</si>
  <si>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</si>
  <si>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</si>
  <si>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</si>
  <si>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</si>
  <si>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</si>
  <si>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</si>
  <si>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</si>
  <si>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</si>
  <si>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</si>
  <si>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</si>
  <si>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</si>
  <si>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</si>
  <si>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</si>
  <si>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</si>
  <si>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</si>
  <si>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</si>
  <si>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</si>
  <si>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</si>
  <si>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</si>
  <si>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</si>
  <si>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</si>
  <si>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</si>
  <si>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</si>
  <si>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</si>
  <si>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</si>
  <si>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</si>
  <si>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</si>
  <si>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</si>
  <si>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</si>
  <si>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</si>
  <si>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</si>
  <si>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</si>
  <si>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</si>
  <si>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</si>
  <si>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</si>
  <si>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</si>
  <si>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</si>
  <si>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</si>
  <si>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</si>
  <si>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</si>
  <si>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</si>
  <si>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</si>
  <si>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</si>
  <si>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</si>
  <si>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</si>
  <si>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</si>
  <si>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</si>
  <si>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</si>
  <si>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</si>
  <si>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</si>
  <si>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</si>
  <si>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</si>
  <si>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</si>
  <si>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</si>
  <si>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</si>
  <si>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</si>
  <si>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</si>
  <si>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</si>
  <si>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</si>
  <si>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</si>
  <si>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</si>
  <si>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</si>
  <si>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</si>
  <si>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</si>
  <si>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</si>
  <si>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</si>
  <si>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</si>
  <si>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</si>
  <si>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</si>
  <si>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</si>
  <si>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</si>
  <si>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</si>
  <si>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</si>
  <si>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</si>
  <si>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</si>
  <si>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</si>
  <si>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</si>
  <si>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</si>
  <si>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</si>
  <si>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</si>
  <si>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</si>
  <si>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</si>
  <si>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</si>
  <si>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</si>
  <si>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</si>
  <si>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</si>
  <si>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</si>
  <si>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</si>
  <si>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</si>
  <si>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</si>
  <si>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</si>
  <si>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</si>
  <si>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</si>
  <si>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</si>
  <si>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</si>
  <si>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</si>
  <si>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</si>
  <si>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</si>
  <si>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</si>
  <si>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</si>
  <si>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</si>
  <si>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</si>
  <si>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</si>
  <si>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</si>
  <si>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</si>
  <si>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</si>
  <si>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</si>
  <si>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</si>
  <si>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</si>
  <si>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</si>
  <si>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</si>
  <si>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</si>
  <si>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</si>
  <si>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</si>
  <si>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</si>
  <si>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</si>
  <si>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</si>
  <si>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</si>
  <si>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</si>
  <si>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</si>
  <si>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</si>
  <si>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</si>
  <si>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</si>
  <si>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</si>
  <si>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</si>
  <si>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</si>
  <si>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</si>
  <si>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</si>
  <si>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</si>
  <si>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</si>
  <si>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</si>
  <si>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</si>
  <si>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</si>
  <si>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</si>
  <si>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</si>
  <si>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</si>
  <si>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</si>
  <si>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</si>
  <si>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</si>
  <si>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</si>
  <si>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</si>
  <si>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</si>
  <si>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</si>
  <si>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</si>
  <si>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</si>
  <si>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</si>
  <si>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</si>
  <si>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</si>
  <si>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</si>
  <si>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</si>
  <si>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</si>
  <si>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</si>
  <si>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</si>
  <si>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</si>
  <si>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</si>
  <si>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</si>
  <si>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</si>
  <si>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</si>
  <si>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</si>
  <si>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</si>
  <si>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</si>
  <si>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</si>
  <si>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</si>
  <si>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</si>
  <si>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</si>
  <si>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</si>
  <si>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</si>
  <si>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</si>
  <si>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</si>
  <si>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</si>
  <si>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</si>
  <si>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</si>
  <si>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</si>
  <si>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</si>
  <si>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</si>
  <si>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</si>
  <si>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</si>
  <si>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</si>
  <si>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</si>
  <si>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</si>
  <si>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</si>
  <si>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</si>
  <si>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</si>
  <si>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</si>
  <si>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</si>
  <si>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</si>
  <si>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</si>
  <si>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</si>
  <si>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</si>
  <si>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</si>
  <si>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</si>
  <si>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</si>
  <si>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</si>
  <si>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</si>
  <si>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</si>
  <si>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</si>
  <si>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</si>
  <si>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</si>
  <si>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</si>
  <si>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</si>
  <si>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</si>
  <si>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</si>
  <si>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</si>
  <si>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</si>
  <si>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</si>
  <si>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</si>
  <si>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</si>
  <si>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</si>
  <si>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</si>
  <si>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</si>
  <si>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</si>
  <si>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</si>
  <si>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</si>
  <si>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</si>
  <si>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</si>
  <si>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</si>
  <si>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</si>
  <si>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</si>
  <si>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</si>
  <si>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</si>
  <si>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</si>
  <si>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</si>
  <si>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</si>
  <si>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</si>
  <si>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</si>
  <si>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</si>
  <si>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</si>
  <si>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</si>
  <si>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</si>
  <si>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</si>
  <si>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</si>
  <si>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</si>
  <si>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</si>
  <si>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</si>
  <si>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</si>
  <si>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</si>
  <si>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</si>
  <si>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</si>
  <si>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</si>
  <si>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</si>
  <si>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</si>
  <si>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</si>
  <si>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</si>
  <si>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</si>
  <si>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</si>
  <si>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</si>
  <si>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</si>
  <si>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</si>
  <si>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</si>
  <si>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</si>
  <si>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</si>
  <si>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</si>
  <si>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</si>
  <si>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</si>
  <si>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</si>
  <si>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</si>
  <si>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</si>
  <si>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</si>
  <si>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</si>
  <si>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</si>
  <si>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</si>
  <si>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</si>
  <si>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</si>
  <si>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</si>
  <si>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</si>
  <si>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</si>
  <si>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</si>
  <si>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</si>
  <si>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</si>
  <si>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</si>
  <si>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</si>
  <si>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</si>
  <si>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</si>
  <si>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</si>
  <si>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</si>
  <si>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</si>
  <si>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</si>
  <si>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</si>
  <si>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</si>
  <si>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</si>
  <si>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</si>
  <si>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</si>
  <si>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</si>
  <si>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</si>
  <si>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</si>
  <si>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</si>
  <si>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</si>
  <si>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</si>
  <si>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</si>
  <si>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</si>
  <si>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</si>
  <si>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</si>
  <si>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</si>
  <si>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</si>
  <si>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</si>
  <si>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</si>
  <si>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</si>
  <si>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</si>
  <si>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</si>
  <si>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</si>
  <si>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</si>
  <si>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</si>
  <si>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</si>
  <si>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</si>
  <si>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</si>
  <si>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</si>
  <si>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</si>
  <si>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</si>
  <si>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</si>
  <si>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</si>
  <si>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</si>
  <si>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</si>
  <si>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</si>
  <si>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</si>
  <si>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</si>
  <si>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</si>
  <si>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</si>
  <si>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</si>
  <si>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</si>
  <si>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</si>
  <si>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</si>
  <si>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</si>
  <si>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</si>
  <si>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</si>
  <si>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</si>
  <si>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</si>
  <si>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</si>
  <si>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</si>
  <si>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</si>
  <si>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</si>
  <si>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</si>
  <si>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</si>
  <si>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</si>
  <si>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</si>
  <si>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</si>
  <si>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</si>
  <si>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</si>
  <si>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</si>
  <si>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</si>
  <si>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</si>
  <si>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</si>
  <si>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</si>
  <si>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</si>
  <si>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</si>
  <si>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</si>
  <si>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</si>
  <si>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</si>
  <si>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</si>
  <si>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</si>
  <si>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</si>
  <si>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</si>
  <si>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</si>
  <si>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</si>
  <si>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</si>
  <si>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</si>
  <si>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</si>
  <si>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</si>
  <si>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</si>
  <si>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</si>
  <si>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</si>
  <si>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</si>
  <si>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</si>
  <si>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</si>
  <si>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</si>
  <si>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</si>
  <si>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</si>
  <si>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</si>
  <si>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</si>
  <si>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</si>
  <si>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</si>
  <si>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</si>
  <si>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</si>
  <si>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</si>
  <si>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</si>
  <si>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</si>
  <si>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</si>
  <si>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</si>
  <si>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</si>
  <si>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</si>
  <si>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</si>
  <si>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</si>
  <si>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</si>
  <si>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</si>
  <si>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</si>
  <si>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</si>
  <si>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</si>
  <si>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</si>
  <si>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</si>
  <si>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</si>
  <si>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</si>
  <si>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</si>
  <si>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</si>
  <si>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</si>
  <si>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</si>
  <si>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</si>
  <si>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</si>
  <si>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</si>
  <si>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</si>
  <si>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</si>
  <si>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</si>
  <si>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</si>
  <si>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</si>
  <si>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</si>
  <si>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</si>
  <si>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</si>
  <si>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</si>
  <si>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</si>
  <si>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</si>
  <si>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</si>
  <si>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</si>
  <si>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</si>
  <si>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</si>
  <si>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</si>
  <si>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</si>
  <si>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</si>
  <si>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</si>
  <si>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</si>
  <si>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</si>
  <si>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</si>
  <si>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</si>
  <si>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</si>
  <si>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</si>
  <si>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</si>
  <si>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</si>
  <si>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</si>
  <si>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</si>
  <si>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</si>
  <si>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</si>
  <si>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</si>
  <si>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</si>
  <si>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</si>
  <si>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</si>
  <si>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</si>
  <si>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</si>
  <si>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</si>
  <si>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</si>
  <si>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</si>
  <si>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</si>
  <si>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</si>
  <si>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</si>
  <si>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</si>
  <si>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</si>
  <si>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</si>
  <si>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</si>
  <si>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</si>
  <si>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</si>
  <si>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</si>
  <si>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</si>
  <si>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</si>
  <si>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</si>
  <si>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</si>
  <si>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</si>
  <si>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</si>
  <si>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</si>
  <si>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</si>
  <si>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</si>
  <si>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</si>
  <si>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</si>
  <si>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</si>
  <si>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</si>
  <si>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</si>
  <si>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</si>
  <si>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</si>
  <si>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</si>
  <si>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</si>
  <si>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</si>
  <si>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</si>
  <si>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</si>
  <si>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</si>
  <si>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</si>
  <si>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</si>
  <si>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</si>
  <si>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</si>
  <si>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</si>
  <si>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</si>
  <si>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</si>
  <si>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</si>
  <si>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</si>
  <si>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</si>
  <si>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</si>
  <si>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</si>
  <si>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</si>
  <si>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</si>
  <si>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</si>
  <si>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</si>
  <si>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</si>
  <si>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</si>
  <si>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</si>
  <si>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</si>
  <si>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</si>
  <si>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</si>
  <si>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</si>
  <si>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</si>
  <si>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</si>
  <si>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</si>
  <si>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</si>
  <si>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</si>
  <si>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</si>
  <si>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</si>
  <si>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</si>
  <si>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</si>
  <si>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</si>
  <si>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</si>
  <si>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</si>
  <si>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</si>
  <si>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</si>
  <si>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</si>
  <si>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</si>
  <si>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</si>
  <si>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</si>
  <si>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</si>
  <si>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</si>
  <si>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</si>
  <si>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</si>
  <si>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</si>
  <si>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</si>
  <si>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</si>
  <si>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</si>
  <si>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</si>
  <si>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</si>
  <si>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</si>
  <si>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</si>
  <si>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</si>
  <si>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</si>
  <si>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</si>
  <si>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</si>
  <si>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</si>
  <si>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</si>
  <si>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</si>
  <si>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</si>
  <si>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</si>
  <si>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</si>
  <si>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</si>
  <si>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</si>
  <si>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</si>
  <si>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</si>
  <si>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</si>
  <si>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</si>
  <si>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</si>
  <si>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</si>
  <si>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</si>
  <si>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</si>
  <si>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</si>
  <si>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</si>
  <si>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</si>
  <si>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</si>
  <si>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</si>
  <si>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</si>
  <si>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</si>
  <si>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</si>
  <si>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</si>
  <si>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</si>
  <si>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</si>
  <si>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</si>
  <si>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</si>
  <si>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</si>
  <si>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</si>
  <si>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</si>
  <si>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</si>
  <si>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</si>
  <si>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</si>
  <si>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</si>
  <si>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</si>
  <si>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</si>
  <si>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</si>
  <si>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</si>
  <si>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</si>
  <si>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</si>
  <si>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</si>
  <si>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</si>
  <si>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</si>
  <si>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</si>
  <si>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</si>
  <si>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</si>
  <si>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</si>
  <si>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</si>
  <si>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</si>
  <si>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</si>
  <si>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</si>
  <si>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</si>
  <si>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</si>
  <si>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</si>
  <si>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</si>
  <si>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</si>
  <si>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</si>
  <si>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</si>
  <si>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</si>
  <si>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</si>
  <si>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</si>
  <si>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</si>
  <si>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</si>
  <si>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</si>
  <si>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</si>
  <si>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</si>
  <si>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</si>
  <si>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</si>
  <si>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</si>
  <si>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</si>
  <si>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</si>
  <si>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</si>
  <si>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</si>
  <si>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</si>
  <si>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</si>
  <si>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</si>
  <si>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</si>
  <si>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</si>
  <si>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</si>
  <si>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</si>
  <si>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</si>
  <si>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</si>
  <si>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</si>
  <si>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</si>
  <si>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</si>
  <si>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</si>
  <si>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</si>
  <si>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</si>
  <si>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</si>
  <si>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</si>
  <si>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</si>
  <si>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</si>
  <si>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</si>
  <si>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</si>
  <si>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</si>
  <si>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</si>
  <si>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</si>
  <si>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</si>
  <si>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</si>
  <si>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</si>
  <si>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</si>
  <si>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</si>
  <si>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</si>
  <si>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</si>
  <si>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</si>
  <si>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</si>
  <si>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</si>
  <si>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</si>
  <si>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</si>
  <si>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</si>
  <si>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</si>
  <si>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</si>
  <si>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</si>
  <si>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</si>
  <si>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</si>
  <si>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</si>
  <si>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</si>
  <si>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</si>
  <si>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</si>
  <si>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</si>
  <si>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</si>
  <si>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</si>
  <si>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</si>
  <si>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</si>
  <si>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</si>
  <si>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</si>
  <si>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</si>
  <si>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</si>
  <si>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</si>
  <si>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</si>
  <si>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</si>
  <si>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</si>
  <si>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</si>
  <si>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</si>
  <si>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</si>
  <si>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</si>
  <si>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</si>
  <si>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</si>
  <si>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</si>
  <si>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</si>
  <si>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</si>
  <si>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</si>
  <si>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</si>
  <si>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</si>
  <si>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</si>
  <si>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</si>
  <si>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</si>
  <si>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</si>
  <si>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</si>
  <si>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</si>
  <si>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</si>
  <si>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</si>
  <si>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</si>
  <si>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</si>
  <si>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</si>
  <si>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</si>
  <si>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</si>
  <si>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</si>
  <si>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</si>
  <si>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</si>
  <si>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</si>
  <si>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</si>
  <si>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</si>
  <si>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</si>
  <si>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</si>
  <si>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</si>
  <si>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</si>
  <si>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</si>
  <si>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</si>
  <si>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</si>
  <si>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</si>
  <si>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</si>
  <si>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</si>
  <si>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</si>
  <si>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</si>
  <si>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</si>
  <si>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</si>
  <si>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</si>
  <si>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</si>
  <si>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</si>
  <si>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</si>
  <si>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</si>
  <si>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</si>
  <si>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</si>
  <si>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</si>
  <si>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</si>
  <si>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</si>
  <si>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</si>
  <si>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</si>
  <si>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</si>
  <si>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</si>
  <si>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</si>
  <si>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</si>
  <si>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</si>
  <si>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</si>
  <si>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</si>
  <si>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</si>
  <si>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</si>
  <si>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</si>
  <si>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</si>
  <si>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</si>
  <si>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</si>
  <si>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</si>
  <si>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</si>
  <si>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</si>
  <si>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</si>
  <si>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</si>
  <si>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</si>
  <si>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</si>
  <si>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</si>
  <si>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</si>
  <si>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</si>
  <si>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</si>
  <si>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</si>
  <si>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</si>
  <si>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</si>
  <si>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</si>
  <si>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</si>
  <si>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</si>
  <si>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</si>
  <si>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</si>
  <si>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</si>
  <si>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</si>
  <si>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</si>
  <si>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</si>
  <si>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</si>
  <si>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</si>
  <si>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</si>
  <si>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</si>
  <si>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</si>
  <si>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</si>
  <si>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</si>
  <si>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</si>
  <si>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</si>
  <si>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</si>
  <si>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</si>
  <si>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</si>
  <si>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</si>
  <si>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</si>
  <si>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</si>
  <si>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</si>
  <si>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</si>
  <si>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</si>
  <si>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</si>
  <si>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</si>
  <si>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</si>
  <si>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</si>
  <si>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</si>
  <si>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</si>
  <si>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</si>
  <si>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</si>
  <si>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</si>
  <si>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</si>
  <si>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</si>
  <si>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</si>
  <si>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</si>
  <si>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</si>
  <si>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</si>
  <si>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</si>
  <si>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</si>
  <si>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</si>
  <si>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</si>
  <si>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</si>
  <si>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</si>
  <si>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</si>
  <si>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</si>
  <si>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</si>
  <si>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</si>
  <si>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</si>
  <si>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</si>
  <si>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</si>
  <si>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</si>
  <si>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</si>
  <si>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</si>
  <si>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</si>
  <si>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</si>
  <si>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</si>
  <si>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</si>
  <si>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</si>
  <si>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</si>
  <si>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</si>
  <si>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</si>
  <si>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</si>
  <si>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</si>
  <si>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</si>
  <si>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</si>
  <si>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</si>
  <si>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</si>
  <si>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</si>
  <si>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</si>
  <si>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</si>
  <si>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</si>
  <si>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</si>
  <si>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</si>
  <si>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</si>
  <si>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</si>
  <si>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</si>
  <si>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</si>
  <si>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</si>
  <si>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</si>
  <si>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</si>
  <si>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</si>
  <si>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</si>
  <si>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</si>
  <si>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</si>
  <si>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</si>
  <si>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</si>
  <si>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</si>
  <si>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</si>
  <si>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</si>
  <si>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</si>
  <si>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</si>
  <si>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</si>
  <si>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</si>
  <si>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</si>
  <si>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</si>
  <si>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</si>
  <si>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</si>
  <si>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</si>
  <si>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</si>
  <si>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</si>
  <si>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</si>
  <si>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</si>
  <si>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</si>
  <si>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</si>
  <si>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</si>
  <si>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</si>
  <si>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</si>
  <si>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</si>
  <si>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</si>
  <si>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</si>
  <si>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</si>
  <si>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</si>
  <si>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</si>
  <si>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</si>
  <si>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</si>
  <si>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</si>
  <si>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</si>
  <si>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</si>
  <si>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</si>
  <si>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</si>
  <si>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</si>
  <si>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</si>
  <si>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</si>
  <si>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</si>
  <si>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</si>
  <si>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</si>
  <si>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</si>
  <si>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</si>
  <si>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</si>
  <si>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</si>
  <si>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</si>
  <si>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</si>
  <si>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</si>
  <si>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</si>
  <si>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</si>
  <si>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</si>
  <si>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</si>
  <si>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</si>
  <si>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</si>
  <si>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</si>
  <si>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</si>
  <si>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</si>
  <si>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</si>
  <si>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</si>
  <si>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</si>
  <si>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</si>
  <si>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</si>
  <si>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</si>
  <si>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</si>
  <si>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</si>
  <si>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</si>
  <si>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</si>
  <si>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</si>
  <si>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</si>
  <si>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</si>
  <si>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</si>
  <si>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</si>
  <si>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</si>
  <si>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</si>
  <si>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</si>
  <si>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</si>
  <si>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</si>
  <si>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</si>
  <si>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</si>
  <si>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</si>
  <si>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</si>
  <si>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</si>
  <si>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</si>
  <si>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</si>
  <si>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</si>
  <si>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</si>
  <si>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</si>
  <si>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</si>
  <si>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</si>
  <si>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</si>
  <si>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</si>
  <si>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</si>
  <si>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</si>
  <si>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</si>
  <si>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</si>
  <si>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</si>
  <si>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</si>
  <si>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</si>
  <si>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</si>
  <si>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</si>
  <si>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</si>
  <si>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</si>
  <si>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</si>
  <si>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</si>
  <si>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</si>
  <si>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</si>
  <si>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</si>
  <si>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</si>
  <si>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</si>
  <si>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</si>
  <si>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</si>
  <si>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</si>
  <si>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</si>
  <si>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</si>
  <si>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</si>
  <si>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</si>
  <si>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</si>
  <si>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</si>
  <si>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</si>
  <si>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</si>
  <si>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</si>
  <si>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</si>
  <si>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</si>
  <si>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</si>
  <si>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</si>
  <si>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</si>
  <si>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</si>
  <si>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</si>
  <si>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</si>
  <si>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</si>
  <si>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</si>
  <si>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</si>
  <si>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</si>
  <si>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</si>
  <si>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</si>
  <si>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</si>
  <si>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</si>
  <si>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</si>
  <si>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</si>
  <si>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</si>
  <si>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</si>
  <si>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</si>
  <si>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</si>
  <si>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</si>
  <si>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</si>
  <si>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</si>
  <si>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</si>
  <si>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</si>
  <si>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</si>
  <si>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</si>
  <si>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</si>
  <si>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</si>
  <si>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</si>
  <si>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</si>
  <si>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</si>
  <si>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</si>
  <si>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</si>
  <si>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</si>
  <si>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</si>
  <si>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</si>
  <si>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</si>
  <si>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</si>
  <si>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</si>
  <si>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</si>
  <si>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</si>
  <si>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</si>
  <si>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</si>
  <si>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</si>
  <si>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</si>
  <si>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</si>
  <si>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</si>
  <si>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</si>
  <si>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</si>
  <si>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</si>
  <si>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</si>
  <si>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</si>
  <si>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</si>
  <si>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</si>
  <si>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</si>
  <si>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</si>
  <si>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</si>
  <si>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</si>
  <si>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</si>
  <si>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</si>
  <si>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</si>
  <si>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</si>
  <si>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</si>
  <si>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</si>
  <si>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</si>
  <si>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</si>
  <si>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</si>
  <si>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</si>
  <si>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</si>
  <si>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</si>
  <si>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</si>
  <si>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</si>
  <si>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</si>
  <si>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</si>
  <si>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</si>
  <si>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</si>
  <si>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</si>
  <si>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</si>
  <si>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</si>
  <si>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</si>
  <si>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</si>
  <si>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</si>
  <si>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</si>
  <si>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</si>
  <si>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</si>
  <si>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</si>
  <si>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</si>
  <si>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</si>
  <si>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</si>
  <si>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</si>
  <si>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</si>
  <si>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</si>
  <si>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</si>
  <si>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</si>
  <si>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</si>
  <si>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</si>
  <si>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</si>
  <si>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</si>
  <si>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</si>
  <si>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</si>
  <si>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</si>
  <si>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</si>
  <si>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</si>
  <si>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</si>
  <si>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</si>
  <si>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</si>
  <si>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</si>
  <si>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</si>
  <si>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</si>
  <si>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</si>
  <si>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</si>
  <si>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</si>
  <si>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</si>
  <si>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</si>
  <si>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</si>
  <si>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</si>
  <si>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</si>
  <si>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</si>
  <si>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</si>
  <si>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</si>
  <si>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</si>
  <si>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</si>
  <si>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</si>
  <si>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</si>
  <si>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</si>
  <si>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</si>
  <si>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</si>
  <si>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</si>
  <si>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</si>
  <si>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</si>
  <si>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</si>
  <si>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</si>
  <si>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</si>
  <si>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</si>
  <si>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</si>
  <si>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</si>
  <si>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</si>
  <si>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</si>
  <si>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</si>
  <si>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</si>
  <si>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</si>
  <si>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</si>
  <si>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</si>
  <si>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</si>
  <si>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</si>
  <si>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</si>
  <si>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</si>
  <si>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</si>
  <si>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</si>
  <si>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</si>
  <si>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</si>
  <si>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</si>
  <si>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</si>
  <si>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</si>
  <si>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</si>
  <si>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</si>
  <si>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</si>
  <si>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</si>
  <si>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</si>
  <si>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</si>
  <si>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</si>
  <si>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</si>
  <si>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</si>
  <si>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</si>
  <si>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</si>
  <si>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</si>
  <si>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</si>
  <si>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</si>
  <si>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</si>
  <si>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</si>
  <si>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</si>
  <si>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</si>
  <si>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</si>
  <si>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</si>
  <si>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</si>
  <si>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</si>
  <si>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</si>
  <si>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</si>
  <si>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</si>
  <si>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</si>
  <si>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</si>
  <si>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</si>
  <si>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</si>
  <si>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</si>
  <si>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</si>
  <si>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</si>
  <si>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</si>
  <si>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</si>
  <si>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</si>
  <si>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</si>
  <si>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</si>
  <si>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</si>
  <si>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</si>
  <si>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</si>
  <si>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</si>
  <si>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</si>
  <si>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</si>
  <si>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</si>
  <si>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</si>
  <si>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</si>
  <si>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</si>
  <si>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</si>
  <si>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</si>
  <si>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</si>
  <si>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</si>
  <si>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</si>
  <si>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</si>
  <si>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</si>
  <si>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</si>
  <si>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</si>
  <si>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</si>
  <si>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</si>
  <si>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</si>
  <si>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</si>
  <si>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</si>
  <si>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</si>
  <si>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</si>
  <si>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</si>
  <si>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</si>
  <si>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</si>
  <si>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</si>
  <si>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</si>
  <si>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</si>
  <si>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</si>
  <si>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</si>
  <si>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</si>
  <si>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</si>
  <si>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</si>
  <si>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</si>
  <si>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</si>
  <si>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</si>
  <si>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</si>
  <si>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</si>
  <si>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</si>
  <si>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</si>
  <si>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</si>
  <si>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</si>
  <si>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</si>
  <si>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</si>
  <si>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</si>
  <si>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</si>
  <si>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</si>
  <si>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</si>
  <si>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</si>
  <si>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</si>
  <si>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</si>
  <si>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</si>
  <si>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</si>
  <si>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</si>
  <si>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</si>
  <si>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</si>
  <si>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</si>
  <si>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</si>
  <si>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</si>
  <si>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</si>
  <si>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</si>
  <si>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</si>
  <si>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</si>
  <si>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</si>
  <si>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</si>
  <si>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</si>
  <si>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</si>
  <si>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</si>
  <si>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</si>
  <si>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</si>
  <si>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</si>
  <si>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</si>
  <si>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</si>
  <si>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</si>
  <si>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</si>
  <si>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</si>
  <si>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</si>
  <si>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</si>
  <si>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</si>
  <si>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</si>
  <si>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</si>
  <si>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</si>
  <si>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</si>
  <si>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</si>
  <si>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</si>
  <si>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</si>
  <si>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</si>
  <si>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</si>
  <si>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</si>
  <si>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</si>
  <si>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</si>
  <si>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</si>
  <si>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</si>
  <si>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</si>
  <si>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</si>
  <si>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</si>
  <si>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</si>
  <si>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</si>
  <si>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</si>
  <si>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</si>
  <si>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</si>
  <si>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</si>
  <si>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</si>
  <si>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</si>
  <si>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</si>
  <si>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</si>
  <si>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</si>
  <si>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</si>
  <si>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</si>
  <si>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</si>
  <si>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</si>
  <si>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</si>
  <si>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</si>
  <si>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</si>
  <si>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</si>
  <si>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</si>
  <si>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</si>
  <si>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</si>
  <si>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</si>
  <si>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</si>
  <si>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</si>
  <si>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</si>
  <si>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</si>
  <si>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</si>
  <si>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</si>
  <si>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</si>
  <si>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</si>
  <si>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</si>
  <si>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</si>
  <si>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</si>
  <si>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</si>
  <si>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</si>
  <si>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</si>
  <si>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</si>
  <si>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</si>
  <si>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</si>
  <si>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</si>
  <si>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</si>
  <si>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</si>
  <si>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</si>
  <si>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</si>
  <si>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</si>
  <si>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</si>
  <si>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</si>
  <si>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</si>
  <si>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</si>
  <si>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</si>
  <si>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</si>
  <si>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</si>
  <si>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</si>
  <si>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</si>
  <si>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</si>
  <si>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</si>
  <si>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</si>
  <si>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</si>
  <si>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</si>
  <si>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</si>
  <si>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</si>
  <si>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</si>
  <si>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</si>
  <si>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</si>
  <si>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</si>
  <si>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</si>
  <si>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</si>
  <si>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</si>
  <si>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</si>
  <si>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</si>
  <si>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</si>
  <si>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</si>
  <si>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</si>
  <si>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</si>
  <si>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</si>
  <si>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</si>
  <si>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</si>
  <si>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</si>
  <si>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</si>
  <si>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</si>
  <si>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</si>
  <si>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</si>
  <si>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</si>
  <si>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</si>
  <si>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</si>
  <si>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</si>
  <si>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</si>
  <si>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</si>
  <si>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</si>
  <si>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</si>
  <si>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</si>
  <si>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</si>
  <si>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</si>
  <si>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</si>
  <si>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</si>
  <si>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</si>
  <si>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</si>
  <si>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</si>
  <si>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</si>
  <si>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</si>
  <si>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</si>
  <si>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</si>
  <si>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</si>
  <si>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</si>
  <si>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</si>
  <si>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</si>
  <si>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</si>
  <si>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</si>
  <si>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</si>
  <si>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</si>
  <si>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</si>
  <si>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</si>
  <si>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</si>
  <si>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</si>
  <si>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</si>
  <si>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</si>
  <si>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</si>
  <si>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</si>
  <si>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</si>
  <si>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</si>
  <si>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</si>
  <si>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</si>
  <si>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</si>
  <si>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</si>
  <si>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</si>
  <si>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</si>
  <si>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</si>
  <si>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</si>
  <si>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</si>
  <si>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</si>
  <si>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</si>
  <si>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</si>
  <si>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</si>
  <si>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</si>
  <si>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</si>
  <si>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</si>
  <si>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</si>
  <si>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</si>
  <si>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</si>
  <si>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</si>
  <si>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</si>
  <si>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</si>
  <si>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</si>
  <si>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</si>
  <si>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</si>
  <si>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</si>
  <si>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</si>
  <si>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</si>
  <si>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</si>
  <si>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</si>
  <si>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</si>
  <si>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</si>
  <si>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</si>
  <si>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</si>
  <si>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</si>
  <si>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</si>
  <si>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</si>
  <si>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</si>
  <si>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</si>
  <si>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</si>
  <si>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</si>
  <si>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</si>
  <si>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</si>
  <si>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</si>
  <si>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</si>
  <si>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</si>
  <si>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</si>
  <si>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</si>
  <si>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</si>
  <si>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</si>
  <si>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</si>
  <si>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</si>
  <si>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</si>
  <si>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</si>
  <si>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</si>
  <si>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</si>
  <si>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</si>
  <si>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</si>
  <si>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</si>
  <si>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</si>
  <si>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</si>
  <si>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</si>
  <si>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</si>
  <si>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</si>
  <si>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</si>
  <si>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</si>
  <si>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</si>
  <si>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</si>
  <si>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</si>
  <si>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</si>
  <si>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</si>
  <si>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</si>
  <si>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</si>
  <si>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</si>
  <si>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</si>
  <si>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</si>
  <si>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</si>
  <si>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</si>
  <si>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</si>
  <si>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</si>
  <si>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</si>
  <si>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</si>
  <si>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</si>
  <si>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</si>
  <si>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</si>
  <si>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</si>
  <si>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</si>
  <si>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</si>
  <si>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</si>
  <si>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</si>
  <si>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</si>
  <si>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</si>
  <si>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</si>
  <si>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</si>
  <si>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</si>
  <si>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</si>
  <si>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</si>
  <si>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</si>
  <si>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</si>
  <si>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</si>
  <si>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</si>
  <si>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</si>
  <si>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</si>
  <si>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</si>
  <si>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</si>
  <si>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</si>
  <si>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</si>
  <si>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</si>
  <si>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</si>
  <si>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</si>
  <si>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</si>
  <si>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</si>
  <si>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</si>
  <si>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</si>
  <si>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</si>
  <si>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</si>
  <si>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</si>
  <si>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</si>
  <si>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</si>
  <si>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</si>
  <si>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</si>
  <si>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</si>
  <si>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</si>
  <si>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</si>
  <si>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</si>
  <si>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</si>
  <si>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</si>
  <si>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</si>
  <si>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</si>
  <si>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</si>
  <si>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</si>
  <si>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</si>
  <si>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</si>
  <si>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</si>
  <si>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</si>
  <si>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</si>
  <si>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</si>
  <si>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</si>
  <si>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</si>
  <si>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</si>
  <si>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</si>
  <si>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</si>
  <si>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</si>
  <si>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</si>
  <si>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</si>
  <si>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</si>
  <si>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</si>
  <si>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</si>
  <si>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</si>
  <si>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</si>
  <si>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</si>
  <si>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</si>
  <si>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</si>
  <si>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</si>
  <si>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</si>
  <si>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</si>
  <si>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</si>
  <si>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</si>
  <si>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</si>
  <si>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</si>
  <si>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</si>
  <si>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</si>
  <si>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</si>
  <si>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</si>
  <si>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</si>
  <si>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</si>
  <si>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</si>
  <si>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</si>
  <si>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</si>
  <si>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</si>
  <si>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</si>
  <si>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</si>
  <si>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</si>
  <si>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</si>
  <si>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</si>
  <si>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</si>
  <si>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</si>
  <si>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</si>
  <si>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</si>
  <si>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</si>
  <si>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</si>
  <si>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</si>
  <si>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</si>
  <si>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</si>
  <si>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</si>
  <si>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</si>
  <si>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</si>
  <si>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</si>
  <si>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</si>
  <si>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</si>
  <si>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</si>
  <si>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</si>
  <si>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</si>
  <si>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</si>
  <si>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</si>
  <si>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</si>
  <si>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</si>
  <si>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</si>
  <si>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</si>
  <si>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</si>
  <si>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</si>
  <si>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</si>
  <si>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</si>
  <si>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</si>
  <si>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</si>
  <si>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</si>
  <si>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</si>
  <si>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</si>
  <si>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</si>
  <si>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</si>
  <si>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</si>
  <si>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</si>
  <si>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</si>
  <si>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</si>
  <si>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</si>
  <si>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</si>
  <si>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</si>
  <si>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</si>
  <si>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</si>
  <si>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</si>
  <si>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</si>
  <si>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</si>
  <si>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</si>
  <si>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</si>
  <si>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</si>
  <si>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</si>
  <si>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</si>
  <si>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</si>
  <si>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</si>
  <si>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</si>
  <si>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</si>
  <si>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</si>
  <si>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</si>
  <si>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</si>
  <si>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</si>
  <si>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</si>
  <si>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</si>
  <si>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</si>
  <si>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</si>
  <si>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</si>
  <si>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</si>
  <si>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</si>
  <si>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</si>
  <si>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</si>
  <si>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</si>
  <si>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</si>
  <si>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</si>
  <si>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</si>
  <si>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</si>
  <si>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</si>
  <si>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</si>
  <si>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</si>
  <si>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</si>
  <si>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</si>
  <si>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</si>
  <si>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</si>
  <si>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</si>
  <si>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</si>
  <si>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</si>
  <si>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</si>
  <si>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</si>
  <si>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</si>
  <si>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</si>
  <si>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</si>
  <si>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</si>
  <si>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</si>
  <si>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</si>
  <si>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</si>
  <si>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</si>
  <si>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</si>
  <si>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</si>
  <si>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</si>
  <si>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</si>
  <si>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</si>
  <si>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</si>
  <si>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</si>
  <si>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</si>
  <si>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</si>
  <si>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</si>
  <si>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</si>
  <si>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</si>
  <si>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</si>
  <si>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</si>
  <si>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</si>
  <si>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</si>
  <si>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</si>
  <si>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</si>
  <si>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</si>
  <si>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</si>
  <si>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</si>
  <si>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</si>
  <si>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</si>
  <si>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</si>
  <si>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</si>
  <si>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</si>
  <si>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</si>
  <si>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</si>
  <si>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</si>
  <si>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</si>
  <si>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</si>
  <si>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</si>
  <si>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</si>
  <si>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</si>
  <si>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</si>
  <si>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</si>
  <si>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</si>
  <si>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</si>
  <si>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</si>
  <si>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</si>
  <si>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</si>
  <si>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</si>
  <si>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</si>
  <si>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</si>
  <si>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</si>
  <si>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</si>
  <si>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</si>
  <si>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</si>
  <si>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</si>
  <si>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</si>
  <si>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</si>
  <si>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</si>
  <si>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</si>
  <si>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</si>
  <si>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</si>
  <si>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</si>
  <si>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</si>
  <si>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</si>
  <si>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</si>
  <si>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</si>
  <si>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</si>
  <si>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</si>
  <si>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</si>
  <si>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</si>
  <si>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</si>
  <si>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</si>
  <si>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</si>
  <si>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</si>
  <si>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</si>
  <si>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</si>
  <si>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</si>
  <si>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</si>
  <si>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</si>
  <si>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</si>
  <si>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</si>
  <si>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</si>
  <si>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</si>
  <si>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</si>
  <si>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</si>
  <si>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</si>
  <si>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</si>
  <si>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</si>
  <si>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</si>
  <si>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</si>
  <si>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</si>
  <si>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</si>
  <si>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</si>
  <si>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</si>
  <si>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</si>
  <si>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</si>
  <si>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</si>
  <si>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</si>
  <si>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</si>
  <si>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</si>
  <si>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</si>
  <si>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</si>
  <si>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</si>
  <si>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</si>
  <si>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</si>
  <si>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</si>
  <si>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</si>
  <si>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</si>
  <si>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</si>
  <si>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</si>
  <si>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</si>
  <si>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</si>
  <si>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</si>
  <si>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</si>
  <si>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</si>
  <si>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</si>
  <si>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</si>
  <si>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</si>
  <si>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</si>
  <si>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</si>
  <si>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</si>
  <si>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</si>
  <si>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</si>
  <si>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</si>
  <si>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</si>
  <si>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</si>
  <si>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</si>
  <si>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</si>
  <si>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</si>
  <si>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</si>
  <si>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</si>
  <si>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</si>
  <si>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</si>
  <si>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</si>
  <si>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</si>
  <si>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</si>
  <si>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</si>
  <si>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</si>
  <si>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</si>
  <si>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</si>
  <si>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</si>
  <si>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</si>
  <si>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</si>
  <si>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</si>
  <si>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</si>
  <si>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</si>
  <si>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</si>
  <si>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</si>
  <si>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</si>
  <si>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</si>
  <si>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</si>
  <si>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</si>
  <si>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</si>
  <si>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</si>
  <si>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</si>
  <si>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</si>
  <si>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</si>
  <si>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</si>
  <si>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</si>
  <si>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</si>
  <si>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</si>
  <si>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</si>
  <si>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</si>
  <si>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</si>
  <si>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</si>
  <si>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</si>
  <si>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</si>
  <si>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</si>
  <si>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</si>
  <si>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</si>
  <si>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</si>
  <si>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</si>
  <si>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</si>
  <si>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</si>
  <si>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</si>
  <si>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</si>
  <si>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</si>
  <si>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</si>
  <si>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</si>
  <si>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</si>
  <si>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</si>
  <si>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</si>
  <si>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</si>
  <si>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</si>
  <si>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</si>
  <si>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</si>
  <si>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</si>
  <si>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</si>
  <si>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</si>
  <si>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</si>
  <si>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</si>
  <si>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</si>
  <si>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</si>
  <si>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</si>
  <si>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</si>
  <si>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</si>
  <si>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</si>
  <si>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</si>
  <si>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</si>
  <si>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</si>
  <si>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</si>
  <si>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</si>
  <si>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</si>
  <si>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</si>
  <si>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</si>
  <si>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</si>
  <si>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</si>
  <si>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</si>
  <si>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</si>
  <si>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</si>
  <si>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</si>
  <si>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</si>
  <si>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</si>
  <si>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</si>
  <si>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</si>
  <si>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</si>
  <si>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</si>
  <si>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</si>
  <si>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</si>
  <si>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</si>
  <si>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</si>
  <si>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</si>
  <si>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</si>
  <si>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</si>
  <si>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</si>
  <si>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</si>
  <si>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</si>
  <si>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</si>
  <si>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</si>
  <si>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</si>
  <si>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</si>
  <si>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</si>
  <si>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</si>
  <si>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</si>
  <si>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</si>
  <si>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</si>
  <si>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</si>
  <si>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</si>
  <si>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</si>
  <si>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</si>
  <si>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</si>
  <si>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</si>
  <si>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</si>
  <si>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</si>
  <si>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</si>
  <si>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</si>
  <si>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</si>
  <si>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</si>
  <si>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</si>
  <si>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</si>
  <si>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</si>
  <si>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</si>
  <si>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</si>
  <si>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</si>
  <si>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</si>
  <si>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</si>
  <si>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</si>
  <si>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</si>
  <si>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</si>
  <si>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</si>
  <si>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</si>
  <si>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</si>
  <si>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</si>
  <si>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</si>
  <si>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</si>
  <si>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</si>
  <si>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</si>
  <si>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</si>
  <si>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</si>
  <si>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</si>
  <si>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</si>
  <si>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</si>
  <si>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</si>
  <si>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</si>
  <si>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</si>
  <si>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</si>
  <si>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</si>
  <si>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</si>
  <si>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</si>
  <si>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</si>
  <si>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</si>
  <si>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</si>
  <si>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</si>
  <si>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</si>
  <si>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</si>
  <si>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</si>
  <si>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</si>
  <si>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</si>
  <si>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</si>
  <si>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</si>
  <si>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</si>
  <si>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</si>
  <si>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</si>
  <si>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</si>
  <si>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</si>
  <si>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</si>
  <si>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</si>
  <si>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</si>
  <si>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</si>
  <si>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</si>
  <si>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</si>
  <si>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</si>
  <si>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</si>
  <si>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</si>
  <si>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</si>
  <si>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</si>
  <si>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</si>
  <si>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</si>
  <si>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</si>
  <si>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</si>
  <si>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</si>
  <si>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</si>
  <si>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</si>
  <si>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</si>
  <si>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</si>
  <si>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</si>
  <si>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</si>
  <si>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</si>
  <si>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</si>
  <si>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</si>
  <si>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</si>
  <si>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</si>
  <si>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</si>
  <si>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</si>
  <si>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</si>
  <si>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</si>
  <si>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</si>
  <si>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</si>
  <si>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</si>
  <si>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</si>
  <si>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</si>
  <si>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</si>
  <si>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</si>
  <si>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</si>
  <si>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</si>
  <si>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</si>
  <si>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</si>
  <si>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</si>
  <si>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</si>
  <si>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</si>
  <si>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</si>
  <si>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</si>
  <si>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</si>
  <si>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</si>
  <si>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</si>
  <si>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</si>
  <si>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</si>
  <si>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</si>
  <si>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</si>
  <si>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</si>
  <si>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</si>
  <si>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</si>
  <si>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</si>
  <si>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</si>
  <si>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</si>
  <si>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</si>
  <si>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</si>
  <si>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</si>
  <si>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</si>
  <si>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</si>
  <si>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</si>
  <si>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</si>
  <si>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</si>
  <si>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</si>
  <si>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</si>
  <si>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</si>
  <si>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</si>
  <si>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</si>
  <si>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</si>
  <si>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</si>
  <si>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</si>
  <si>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</si>
  <si>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</si>
  <si>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</si>
  <si>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</si>
  <si>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</si>
  <si>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</si>
  <si>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</si>
  <si>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</si>
  <si>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</si>
  <si>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</si>
  <si>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</si>
  <si>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</si>
  <si>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</si>
  <si>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</si>
  <si>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</si>
  <si>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</si>
  <si>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</si>
  <si>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</si>
  <si>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</si>
  <si>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</si>
  <si>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</si>
  <si>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</si>
  <si>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</si>
  <si>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</si>
  <si>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</si>
  <si>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</si>
  <si>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</si>
  <si>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</si>
  <si>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</si>
  <si>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</si>
  <si>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</si>
  <si>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</si>
  <si>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</si>
  <si>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</si>
  <si>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</si>
  <si>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</si>
  <si>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</si>
  <si>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</si>
  <si>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</si>
  <si>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</si>
  <si>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</si>
  <si>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</si>
  <si>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</si>
  <si>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</si>
  <si>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</si>
  <si>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</si>
  <si>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</si>
  <si>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</si>
  <si>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</si>
  <si>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</si>
  <si>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</si>
  <si>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</si>
  <si>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</si>
  <si>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</si>
  <si>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</si>
  <si>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</si>
  <si>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</si>
  <si>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</si>
  <si>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</si>
  <si>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</si>
  <si>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</si>
  <si>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</si>
  <si>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</si>
  <si>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</si>
  <si>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</si>
  <si>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</si>
  <si>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</si>
  <si>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</si>
  <si>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</si>
  <si>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</si>
  <si>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</si>
  <si>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</si>
  <si>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</si>
  <si>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</si>
  <si>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</si>
  <si>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</si>
  <si>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</si>
  <si>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</si>
  <si>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</si>
  <si>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</si>
  <si>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</si>
  <si>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</si>
  <si>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</si>
  <si>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</si>
  <si>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</si>
  <si>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</si>
  <si>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</si>
  <si>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</si>
  <si>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</si>
  <si>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</si>
  <si>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</si>
  <si>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</si>
  <si>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</si>
  <si>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</si>
  <si>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</si>
  <si>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</si>
  <si>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</si>
  <si>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</si>
  <si>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</si>
  <si>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</si>
  <si>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</si>
  <si>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</si>
  <si>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</si>
  <si>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</si>
  <si>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</si>
  <si>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</si>
  <si>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</si>
  <si>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</si>
  <si>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</si>
  <si>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</si>
  <si>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</si>
  <si>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</si>
  <si>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</si>
  <si>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</si>
  <si>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</si>
  <si>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</si>
  <si>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</si>
  <si>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</si>
  <si>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</si>
  <si>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</si>
  <si>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</si>
  <si>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</si>
  <si>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</si>
  <si>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</si>
  <si>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</si>
  <si>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</si>
  <si>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</si>
  <si>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</si>
  <si>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</si>
  <si>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</si>
  <si>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</si>
  <si>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</si>
  <si>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</si>
  <si>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</si>
  <si>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</si>
  <si>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</si>
  <si>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</si>
  <si>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</si>
  <si>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</si>
  <si>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</si>
  <si>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</si>
  <si>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</si>
  <si>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</si>
  <si>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</si>
  <si>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</si>
  <si>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</si>
  <si>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</si>
  <si>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</si>
  <si>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</si>
  <si>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</si>
  <si>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</si>
  <si>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</si>
  <si>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</si>
  <si>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</si>
  <si>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</si>
  <si>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</si>
  <si>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</si>
  <si>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</si>
  <si>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</si>
  <si>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</si>
  <si>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</si>
  <si>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</si>
  <si>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</si>
  <si>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</si>
  <si>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</si>
  <si>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</si>
  <si>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</si>
  <si>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</si>
  <si>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</si>
  <si>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</si>
  <si>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</si>
  <si>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</si>
  <si>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</si>
  <si>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</si>
  <si>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</si>
  <si>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</si>
  <si>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</si>
  <si>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</si>
  <si>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</si>
  <si>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</si>
  <si>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</si>
  <si>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</si>
  <si>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</si>
  <si>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</si>
  <si>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</si>
  <si>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</si>
  <si>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</si>
  <si>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</si>
  <si>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</si>
  <si>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</si>
  <si>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</si>
  <si>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</si>
  <si>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</si>
  <si>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</si>
  <si>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</si>
  <si>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</si>
  <si>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</si>
  <si>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</si>
  <si>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</si>
  <si>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</si>
  <si>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</si>
  <si>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</si>
  <si>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</si>
  <si>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</si>
  <si>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</si>
  <si>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</si>
  <si>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</si>
  <si>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</si>
  <si>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</si>
  <si>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</si>
  <si>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</si>
  <si>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</si>
  <si>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</si>
  <si>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</si>
  <si>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</si>
  <si>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</si>
  <si>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</si>
  <si>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</si>
  <si>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</si>
  <si>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</si>
  <si>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</si>
  <si>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</si>
  <si>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</si>
  <si>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</si>
  <si>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</si>
  <si>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</si>
  <si>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</si>
  <si>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</si>
  <si>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</si>
  <si>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</si>
  <si>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</si>
  <si>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</si>
  <si>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</si>
  <si>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</si>
  <si>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</si>
  <si>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</si>
  <si>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</si>
  <si>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</si>
  <si>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</si>
  <si>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</si>
  <si>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</si>
  <si>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</si>
  <si>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</si>
  <si>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</si>
  <si>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</si>
  <si>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</si>
  <si>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</si>
  <si>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</si>
  <si>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</si>
  <si>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</si>
  <si>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</si>
  <si>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</si>
  <si>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</si>
  <si>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</si>
  <si>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</si>
  <si>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</si>
  <si>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</si>
  <si>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</si>
  <si>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</si>
  <si>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</si>
  <si>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</si>
  <si>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</si>
  <si>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</si>
  <si>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</si>
  <si>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</si>
  <si>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</si>
  <si>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</si>
  <si>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</si>
  <si>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</si>
  <si>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</si>
  <si>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</si>
  <si>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</si>
  <si>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</si>
  <si>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</si>
  <si>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</si>
  <si>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</si>
  <si>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</si>
  <si>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</si>
  <si>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</si>
  <si>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</si>
  <si>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</si>
  <si>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</si>
  <si>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</si>
  <si>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</si>
  <si>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</si>
  <si>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</si>
  <si>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</si>
  <si>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</si>
  <si>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</si>
  <si>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</si>
  <si>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</si>
  <si>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</si>
  <si>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</si>
  <si>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</si>
  <si>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</si>
  <si>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</si>
  <si>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</si>
  <si>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</si>
  <si>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</si>
  <si>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</si>
  <si>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</si>
  <si>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</si>
  <si>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</si>
  <si>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</si>
  <si>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</si>
  <si>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</si>
  <si>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</si>
  <si>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</si>
  <si>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</si>
  <si>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</si>
  <si>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</si>
  <si>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</si>
  <si>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</si>
  <si>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</si>
  <si>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</si>
  <si>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</si>
  <si>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</si>
  <si>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</si>
  <si>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</si>
  <si>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</si>
  <si>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</si>
  <si>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</si>
  <si>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</si>
  <si>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</si>
  <si>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</si>
  <si>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</si>
  <si>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</si>
  <si>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</si>
  <si>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</si>
  <si>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</si>
  <si>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</si>
  <si>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</si>
  <si>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</si>
  <si>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</si>
  <si>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</si>
  <si>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</si>
  <si>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</si>
  <si>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</si>
  <si>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</si>
  <si>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</si>
  <si>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</si>
  <si>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</si>
  <si>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</si>
  <si>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</si>
  <si>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</si>
  <si>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</si>
  <si>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</si>
  <si>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</si>
  <si>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</si>
  <si>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</si>
  <si>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</si>
  <si>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</si>
  <si>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</si>
  <si>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</si>
  <si>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</si>
  <si>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</si>
  <si>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</si>
  <si>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</si>
  <si>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</si>
  <si>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</si>
  <si>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</si>
  <si>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</si>
  <si>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</si>
  <si>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</si>
  <si>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</si>
  <si>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</si>
  <si>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</si>
  <si>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</si>
  <si>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</si>
  <si>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</si>
  <si>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</si>
  <si>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</si>
  <si>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</si>
  <si>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</si>
  <si>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</si>
  <si>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</si>
  <si>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</si>
  <si>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</si>
  <si>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</si>
  <si>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</si>
  <si>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</si>
  <si>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</si>
  <si>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</si>
  <si>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</si>
  <si>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</si>
  <si>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</si>
  <si>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</si>
  <si>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</si>
  <si>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</si>
  <si>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</si>
  <si>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</si>
  <si>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</si>
  <si>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</si>
  <si>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</si>
  <si>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</si>
  <si>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</si>
  <si>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</si>
  <si>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</si>
  <si>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</si>
  <si>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</si>
  <si>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</si>
  <si>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</si>
  <si>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</si>
  <si>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</si>
  <si>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</si>
  <si>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</si>
  <si>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</si>
  <si>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</si>
  <si>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</si>
  <si>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</si>
  <si>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</si>
  <si>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</si>
  <si>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</si>
  <si>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</si>
  <si>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</si>
  <si>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</si>
  <si>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</si>
  <si>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</si>
  <si>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</si>
  <si>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</si>
  <si>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</si>
  <si>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</si>
  <si>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</si>
  <si>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</si>
  <si>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</si>
  <si>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</si>
  <si>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</si>
  <si>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</si>
  <si>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</si>
  <si>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</si>
  <si>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</si>
  <si>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</si>
  <si>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</si>
  <si>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</si>
  <si>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</si>
  <si>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</si>
  <si>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</si>
  <si>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</si>
  <si>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</si>
  <si>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</si>
  <si>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</si>
  <si>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</si>
  <si>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</si>
  <si>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</si>
  <si>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</si>
  <si>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</si>
  <si>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</si>
  <si>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</si>
  <si>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</si>
  <si>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</si>
  <si>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</si>
  <si>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</si>
  <si>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</si>
  <si>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</si>
  <si>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</si>
  <si>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</si>
  <si>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</si>
  <si>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</si>
  <si>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</si>
  <si>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</si>
  <si>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</si>
  <si>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</si>
  <si>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</si>
  <si>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</si>
  <si>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</si>
  <si>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</si>
  <si>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</si>
  <si>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</si>
  <si>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</si>
  <si>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</si>
  <si>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</si>
  <si>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</si>
  <si>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</si>
  <si>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</si>
  <si>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</si>
  <si>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</si>
  <si>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</si>
  <si>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</si>
  <si>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</si>
  <si>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</si>
  <si>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</si>
  <si>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</si>
  <si>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</si>
  <si>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</si>
  <si>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</si>
  <si>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</si>
  <si>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</si>
  <si>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</si>
  <si>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</si>
  <si>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</si>
  <si>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</si>
  <si>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</si>
  <si>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</si>
  <si>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</si>
  <si>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</si>
  <si>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</si>
  <si>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</si>
  <si>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</si>
  <si>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</si>
  <si>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</si>
  <si>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</si>
  <si>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</si>
  <si>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</si>
  <si>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</si>
  <si>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</si>
  <si>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</si>
  <si>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</si>
  <si>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</si>
  <si>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</si>
  <si>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</si>
  <si>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</si>
  <si>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</si>
  <si>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</si>
  <si>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</si>
  <si>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</si>
  <si>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</si>
  <si>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</si>
  <si>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</si>
  <si>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</si>
  <si>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</si>
  <si>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</si>
  <si>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</si>
  <si>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</si>
  <si>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</si>
  <si>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</si>
  <si>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</si>
  <si>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</si>
  <si>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</si>
  <si>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</si>
  <si>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</si>
  <si>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</si>
  <si>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</si>
  <si>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</si>
  <si>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</si>
  <si>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</si>
  <si>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</si>
  <si>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</si>
  <si>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</si>
  <si>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</si>
  <si>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</si>
  <si>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</si>
  <si>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</si>
  <si>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</si>
  <si>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</si>
  <si>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</si>
  <si>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</si>
  <si>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</si>
  <si>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</si>
  <si>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</si>
  <si>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</si>
  <si>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</si>
  <si>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</si>
  <si>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</si>
  <si>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</si>
  <si>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</si>
  <si>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</si>
  <si>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</si>
  <si>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</si>
  <si>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</si>
  <si>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</si>
  <si>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</si>
  <si>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</si>
  <si>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</si>
  <si>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</si>
  <si>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</si>
  <si>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</si>
  <si>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</si>
  <si>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</si>
  <si>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</si>
  <si>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</si>
  <si>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</si>
  <si>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</si>
  <si>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</si>
  <si>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</si>
  <si>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</si>
  <si>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</si>
  <si>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</si>
  <si>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</si>
  <si>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</si>
  <si>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</si>
  <si>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</si>
  <si>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</si>
  <si>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</si>
  <si>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</si>
  <si>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</si>
  <si>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</si>
  <si>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</si>
  <si>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</si>
  <si>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</si>
  <si>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</si>
  <si>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</si>
  <si>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</si>
  <si>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</si>
  <si>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</si>
  <si>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</si>
  <si>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</si>
  <si>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</si>
  <si>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</si>
  <si>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</si>
  <si>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</si>
  <si>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</si>
  <si>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</si>
  <si>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</si>
  <si>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</si>
  <si>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</si>
  <si>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</si>
  <si>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</si>
  <si>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</si>
  <si>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</si>
  <si>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</si>
  <si>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</si>
  <si>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</si>
  <si>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</si>
  <si>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</si>
  <si>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</si>
  <si>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</si>
  <si>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</si>
  <si>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</si>
  <si>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</si>
  <si>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</si>
  <si>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</si>
  <si>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</si>
  <si>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</si>
  <si>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</si>
  <si>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</si>
  <si>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</si>
  <si>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</si>
  <si>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</si>
  <si>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</si>
  <si>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</si>
  <si>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</si>
  <si>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</si>
  <si>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</si>
  <si>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</si>
  <si>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</si>
  <si>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</si>
  <si>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</si>
  <si>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</si>
  <si>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</si>
  <si>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</si>
  <si>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</si>
  <si>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</si>
  <si>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</si>
  <si>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</si>
  <si>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</si>
  <si>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</si>
  <si>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</si>
  <si>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</si>
  <si>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</si>
  <si>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</si>
  <si>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</si>
  <si>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</si>
  <si>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</si>
  <si>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</si>
  <si>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</si>
  <si>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</si>
  <si>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</si>
  <si>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</si>
  <si>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</si>
  <si>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</si>
  <si>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</si>
  <si>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</si>
  <si>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</si>
  <si>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</si>
  <si>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</si>
  <si>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</si>
  <si>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</si>
  <si>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</si>
  <si>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</si>
  <si>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</si>
  <si>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</si>
  <si>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</si>
  <si>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</si>
  <si>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</si>
  <si>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</si>
  <si>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</si>
  <si>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</si>
  <si>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</si>
  <si>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</si>
  <si>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</si>
  <si>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</si>
  <si>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</si>
  <si>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</si>
  <si>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</si>
  <si>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</si>
  <si>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</si>
  <si>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</si>
  <si>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</si>
  <si>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</si>
  <si>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</si>
  <si>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</si>
  <si>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</si>
  <si>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</si>
  <si>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</si>
  <si>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</si>
  <si>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</si>
  <si>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</si>
  <si>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</si>
  <si>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</si>
  <si>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</si>
  <si>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</si>
  <si>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</si>
  <si>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</si>
  <si>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</si>
  <si>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</si>
  <si>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</si>
  <si>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</si>
  <si>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</si>
  <si>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</si>
  <si>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</si>
  <si>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</si>
  <si>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</si>
  <si>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</si>
  <si>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</si>
  <si>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</si>
  <si>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</si>
  <si>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</si>
  <si>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</si>
  <si>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</si>
  <si>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</si>
  <si>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</si>
  <si>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</si>
  <si>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</si>
  <si>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</si>
  <si>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</si>
  <si>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</si>
  <si>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</si>
  <si>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</si>
  <si>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</si>
  <si>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</si>
  <si>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</si>
  <si>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</si>
  <si>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</si>
  <si>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</si>
  <si>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</si>
  <si>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</si>
  <si>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</si>
  <si>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</si>
  <si>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</si>
  <si>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</si>
  <si>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</si>
  <si>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</si>
  <si>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</si>
  <si>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</si>
  <si>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</si>
  <si>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</si>
  <si>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</si>
  <si>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</si>
  <si>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</si>
  <si>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</si>
  <si>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</si>
  <si>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</si>
  <si>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</si>
  <si>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</si>
  <si>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</si>
  <si>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</si>
  <si>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</si>
  <si>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</si>
  <si>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</si>
  <si>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</si>
  <si>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</si>
  <si>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</si>
  <si>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</si>
  <si>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</si>
  <si>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</si>
  <si>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</si>
  <si>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</si>
  <si>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</si>
  <si>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</si>
  <si>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</si>
  <si>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</si>
  <si>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</si>
  <si>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</si>
  <si>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</si>
  <si>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</si>
  <si>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</si>
  <si>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</si>
  <si>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</si>
  <si>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</si>
  <si>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</si>
  <si>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</si>
  <si>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</si>
  <si>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</si>
  <si>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</si>
  <si>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</si>
  <si>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</si>
  <si>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</si>
  <si>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</si>
  <si>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</si>
  <si>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</si>
  <si>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</si>
  <si>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</si>
  <si>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</si>
  <si>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</si>
  <si>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</si>
  <si>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</si>
  <si>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</si>
  <si>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</si>
  <si>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</si>
  <si>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</si>
  <si>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</si>
  <si>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</si>
  <si>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</si>
  <si>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</si>
  <si>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</si>
  <si>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</si>
  <si>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</si>
  <si>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</si>
  <si>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</si>
  <si>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</si>
  <si>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</si>
  <si>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</si>
  <si>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</si>
  <si>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</si>
  <si>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</si>
  <si>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</si>
  <si>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</si>
  <si>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</si>
  <si>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</si>
  <si>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</si>
  <si>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</si>
  <si>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</si>
  <si>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</si>
  <si>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</si>
  <si>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</si>
  <si>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</si>
  <si>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</si>
  <si>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</si>
  <si>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</si>
  <si>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</si>
  <si>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</si>
  <si>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</si>
  <si>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</si>
  <si>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</si>
  <si>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</si>
  <si>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</si>
  <si>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</si>
  <si>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</si>
  <si>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</si>
  <si>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</si>
  <si>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</si>
  <si>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</si>
  <si>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</si>
  <si>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</si>
  <si>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</si>
  <si>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</si>
  <si>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</si>
  <si>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</si>
  <si>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</si>
  <si>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</si>
  <si>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</si>
  <si>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</si>
  <si>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</si>
  <si>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</si>
  <si>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</si>
  <si>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</si>
  <si>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</si>
  <si>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</si>
  <si>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</si>
  <si>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</si>
  <si>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</si>
  <si>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</si>
  <si>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</si>
  <si>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</si>
  <si>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</si>
  <si>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</si>
  <si>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</si>
  <si>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</si>
  <si>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</si>
  <si>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</si>
  <si>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</si>
  <si>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</si>
  <si>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</si>
  <si>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</si>
  <si>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</si>
  <si>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</si>
  <si>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</si>
  <si>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</si>
  <si>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</si>
  <si>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</si>
  <si>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</si>
  <si>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</si>
  <si>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</si>
  <si>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</si>
  <si>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</si>
  <si>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</si>
  <si>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</si>
  <si>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</si>
  <si>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</si>
  <si>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</si>
  <si>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</si>
  <si>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</si>
  <si>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</si>
  <si>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</si>
  <si>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</si>
  <si>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</si>
  <si>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</si>
  <si>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</si>
  <si>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</si>
  <si>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</si>
  <si>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</si>
  <si>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</si>
  <si>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</si>
  <si>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</si>
  <si>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</si>
  <si>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</si>
  <si>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</si>
  <si>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</si>
  <si>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</si>
  <si>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</si>
  <si>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</si>
  <si>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</si>
  <si>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</si>
  <si>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</si>
  <si>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</si>
  <si>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</si>
  <si>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</si>
  <si>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</si>
  <si>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</si>
  <si>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</si>
  <si>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</si>
  <si>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</si>
  <si>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</si>
  <si>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</si>
  <si>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</si>
  <si>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</si>
  <si>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</si>
  <si>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</si>
  <si>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</si>
  <si>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</si>
  <si>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</si>
  <si>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</si>
  <si>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</si>
  <si>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</si>
  <si>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</si>
  <si>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</si>
  <si>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</si>
  <si>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</si>
  <si>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</si>
  <si>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</si>
  <si>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</si>
  <si>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</si>
  <si>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</si>
  <si>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</si>
  <si>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</si>
  <si>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</si>
  <si>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</si>
  <si>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</si>
  <si>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</si>
  <si>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</si>
  <si>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</si>
  <si>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</si>
  <si>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</si>
  <si>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</si>
  <si>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</si>
  <si>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</si>
  <si>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</si>
  <si>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</si>
  <si>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</si>
  <si>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</si>
  <si>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</si>
  <si>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</si>
  <si>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</si>
  <si>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</si>
  <si>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</si>
  <si>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</si>
  <si>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</si>
  <si>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</si>
  <si>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</si>
  <si>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</si>
  <si>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</si>
  <si>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</si>
  <si>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</si>
  <si>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</si>
  <si>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</si>
  <si>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</si>
  <si>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</si>
  <si>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</si>
  <si>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</si>
  <si>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</si>
  <si>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</si>
  <si>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</si>
  <si>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</si>
  <si>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</si>
  <si>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</si>
  <si>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</si>
  <si>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</si>
  <si>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</si>
  <si>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</si>
  <si>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</si>
  <si>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</si>
  <si>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</si>
  <si>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</si>
  <si>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</si>
  <si>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</si>
  <si>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</si>
  <si>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</si>
  <si>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</si>
  <si>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</si>
  <si>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</si>
  <si>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</si>
  <si>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</si>
  <si>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</si>
  <si>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</si>
  <si>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</si>
  <si>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</si>
  <si>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</si>
  <si>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</si>
  <si>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</si>
  <si>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</si>
  <si>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</si>
  <si>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</si>
  <si>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</si>
  <si>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</si>
  <si>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</si>
  <si>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</si>
  <si>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</si>
  <si>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</si>
  <si>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</si>
  <si>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</si>
  <si>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</si>
  <si>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</si>
  <si>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</si>
  <si>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</si>
  <si>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</si>
  <si>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</si>
  <si>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</si>
  <si>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</si>
  <si>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</si>
  <si>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</si>
  <si>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</si>
  <si>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</si>
  <si>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</si>
  <si>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</si>
  <si>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</si>
  <si>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</si>
  <si>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</si>
  <si>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</si>
  <si>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</si>
  <si>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</si>
  <si>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</si>
  <si>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</si>
  <si>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</si>
  <si>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</si>
  <si>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</si>
  <si>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</si>
  <si>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</si>
  <si>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</si>
  <si>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</si>
  <si>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</si>
  <si>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</si>
  <si>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</si>
  <si>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</si>
  <si>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</si>
  <si>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</si>
  <si>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</si>
  <si>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</si>
  <si>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</si>
  <si>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</si>
  <si>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</si>
  <si>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</si>
  <si>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</si>
  <si>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</si>
  <si>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</si>
  <si>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</si>
  <si>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</si>
  <si>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</si>
  <si>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</si>
  <si>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</si>
  <si>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</si>
  <si>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</si>
  <si>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</si>
  <si>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</si>
  <si>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</si>
  <si>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</si>
  <si>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</si>
  <si>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</si>
  <si>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</si>
  <si>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</si>
  <si>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</si>
  <si>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</si>
  <si>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</si>
  <si>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</si>
  <si>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</si>
  <si>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</si>
  <si>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</si>
  <si>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</si>
  <si>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</si>
  <si>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</si>
  <si>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</si>
  <si>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</si>
  <si>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</si>
  <si>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</si>
  <si>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</si>
  <si>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</si>
  <si>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</si>
  <si>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</si>
  <si>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</si>
  <si>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</si>
  <si>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</si>
  <si>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</si>
  <si>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</si>
  <si>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</si>
  <si>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</si>
  <si>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</si>
  <si>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</si>
  <si>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</si>
  <si>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</si>
  <si>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</si>
  <si>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</si>
  <si>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</si>
  <si>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</si>
  <si>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</si>
  <si>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</si>
  <si>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</si>
  <si>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</si>
  <si>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</si>
  <si>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</si>
  <si>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</si>
  <si>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</si>
  <si>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</si>
  <si>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</si>
  <si>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</si>
  <si>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</si>
  <si>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</si>
  <si>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</si>
  <si>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</si>
  <si>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</si>
  <si>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</si>
  <si>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</si>
  <si>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</si>
  <si>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</si>
  <si>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</si>
  <si>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</si>
  <si>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</si>
  <si>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</si>
  <si>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</si>
  <si>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</si>
  <si>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</si>
  <si>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</si>
  <si>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</si>
  <si>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</si>
  <si>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</si>
  <si>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</si>
  <si>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</si>
  <si>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</si>
  <si>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</si>
  <si>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</si>
  <si>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</si>
  <si>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</si>
  <si>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</si>
  <si>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</si>
  <si>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</si>
  <si>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</si>
  <si>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</si>
  <si>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</si>
  <si>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</si>
  <si>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</si>
  <si>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</si>
  <si>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</si>
  <si>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</si>
  <si>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</si>
  <si>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</si>
  <si>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</si>
  <si>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</si>
  <si>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</si>
  <si>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</si>
  <si>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</si>
  <si>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</si>
  <si>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</si>
  <si>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</si>
  <si>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</si>
  <si>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</si>
  <si>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</si>
  <si>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</si>
  <si>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</si>
  <si>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</si>
  <si>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</si>
  <si>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</si>
  <si>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</si>
  <si>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</si>
  <si>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</si>
  <si>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</si>
  <si>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</si>
  <si>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</si>
  <si>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</si>
  <si>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</si>
  <si>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</si>
  <si>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</si>
  <si>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</si>
  <si>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</si>
  <si>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</si>
  <si>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</si>
  <si>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</si>
  <si>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</si>
  <si>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</si>
  <si>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</si>
  <si>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</si>
  <si>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</si>
  <si>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</si>
  <si>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</si>
  <si>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</si>
  <si>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</si>
  <si>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</si>
  <si>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</si>
  <si>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</si>
  <si>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</si>
  <si>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</si>
  <si>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</si>
  <si>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</si>
  <si>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</si>
  <si>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</si>
  <si>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</si>
  <si>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</si>
  <si>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</si>
  <si>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</si>
  <si>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</si>
  <si>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</si>
  <si>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</si>
  <si>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</si>
  <si>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</si>
  <si>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</si>
  <si>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</si>
  <si>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</si>
  <si>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</si>
  <si>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</si>
  <si>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</si>
  <si>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</si>
  <si>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</si>
  <si>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</si>
  <si>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</si>
  <si>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</si>
  <si>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</si>
  <si>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</si>
  <si>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</si>
  <si>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</si>
  <si>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</si>
  <si>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</si>
  <si>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</si>
  <si>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</si>
  <si>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</si>
  <si>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</si>
  <si>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</si>
  <si>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</si>
  <si>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</si>
  <si>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</si>
  <si>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</si>
  <si>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</si>
  <si>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</si>
  <si>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</si>
  <si>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</si>
  <si>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</si>
  <si>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</si>
  <si>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</si>
  <si>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</si>
  <si>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</si>
  <si>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</si>
  <si>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</si>
  <si>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</si>
  <si>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</si>
  <si>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</si>
  <si>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</si>
  <si>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</si>
  <si>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</si>
  <si>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</si>
  <si>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</si>
  <si>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</si>
  <si>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</si>
  <si>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</si>
  <si>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</si>
  <si>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</si>
  <si>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</si>
  <si>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</si>
  <si>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</si>
  <si>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</si>
  <si>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</si>
  <si>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</si>
  <si>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</si>
  <si>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</si>
  <si>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</si>
  <si>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</si>
  <si>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</si>
  <si>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</si>
  <si>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</si>
  <si>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</si>
  <si>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</si>
  <si>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</si>
  <si>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</si>
  <si>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</si>
  <si>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</si>
  <si>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</si>
  <si>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</si>
  <si>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</si>
  <si>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</si>
  <si>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</si>
  <si>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</si>
  <si>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</si>
  <si>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</si>
  <si>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</si>
  <si>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</si>
  <si>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</si>
  <si>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</si>
  <si>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</si>
  <si>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</si>
  <si>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</si>
  <si>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</si>
  <si>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</si>
  <si>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</si>
  <si>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</si>
  <si>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</si>
  <si>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</si>
  <si>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</si>
  <si>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</si>
  <si>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</si>
  <si>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</si>
  <si>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</si>
  <si>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</si>
  <si>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</si>
  <si>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</si>
  <si>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</si>
  <si>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</si>
  <si>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</si>
  <si>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</si>
  <si>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</si>
  <si>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</si>
  <si>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</si>
  <si>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</si>
  <si>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</si>
  <si>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</si>
  <si>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</si>
  <si>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</si>
  <si>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</si>
  <si>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</si>
  <si>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</si>
  <si>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</si>
  <si>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</si>
  <si>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</si>
  <si>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</si>
  <si>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</si>
  <si>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</si>
  <si>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</si>
  <si>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</si>
  <si>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</si>
  <si>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</si>
  <si>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</si>
  <si>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</si>
  <si>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</si>
  <si>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</si>
  <si>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</si>
  <si>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</si>
  <si>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</si>
  <si>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</si>
  <si>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</si>
  <si>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</si>
  <si>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</si>
  <si>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</si>
  <si>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</si>
  <si>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</si>
  <si>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</si>
  <si>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</si>
  <si>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</si>
  <si>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</si>
  <si>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</si>
  <si>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</si>
  <si>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</si>
  <si>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</si>
  <si>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</si>
  <si>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</si>
  <si>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</si>
  <si>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</si>
  <si>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</si>
  <si>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</si>
  <si>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</si>
  <si>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</si>
  <si>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</si>
  <si>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</si>
  <si>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</si>
  <si>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</si>
  <si>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</si>
  <si>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</si>
  <si>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</si>
  <si>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</si>
  <si>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</si>
  <si>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</si>
  <si>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</si>
  <si>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</si>
  <si>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</si>
  <si>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</si>
  <si>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</si>
  <si>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</si>
  <si>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</si>
  <si>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</si>
  <si>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</si>
  <si>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</si>
  <si>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</si>
  <si>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</si>
  <si>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</si>
  <si>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</si>
  <si>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</si>
  <si>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</si>
  <si>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</si>
  <si>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</si>
  <si>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</si>
  <si>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</si>
  <si>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</si>
  <si>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</si>
  <si>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</si>
  <si>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</si>
  <si>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</si>
  <si>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</si>
  <si>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</si>
  <si>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</si>
  <si>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</si>
  <si>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</si>
  <si>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</si>
  <si>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</si>
  <si>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</si>
  <si>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</si>
  <si>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</si>
  <si>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</si>
  <si>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</si>
  <si>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</si>
  <si>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</si>
  <si>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</si>
  <si>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</si>
  <si>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</si>
  <si>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</si>
  <si>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</si>
  <si>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</si>
  <si>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</si>
  <si>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</si>
  <si>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</si>
  <si>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</si>
  <si>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</si>
  <si>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</si>
  <si>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</si>
  <si>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</si>
  <si>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</si>
  <si>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</si>
  <si>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</si>
  <si>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</si>
  <si>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</si>
  <si>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</si>
  <si>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</si>
  <si>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</si>
  <si>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</si>
  <si>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</si>
  <si>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</si>
  <si>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</si>
  <si>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</si>
  <si>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</si>
  <si>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</si>
  <si>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</si>
  <si>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</si>
  <si>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</si>
  <si>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</si>
  <si>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</si>
  <si>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</si>
  <si>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</si>
  <si>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</si>
  <si>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</si>
  <si>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</si>
  <si>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</si>
  <si>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</si>
  <si>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</si>
  <si>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</si>
  <si>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</si>
  <si>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</si>
  <si>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</si>
  <si>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</si>
  <si>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</si>
  <si>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</si>
  <si>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</si>
  <si>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</si>
  <si>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</si>
  <si>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</si>
  <si>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</si>
  <si>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</si>
  <si>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</si>
  <si>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</si>
  <si>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</si>
  <si>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</si>
  <si>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</si>
  <si>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</si>
  <si>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</si>
  <si>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</si>
  <si>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</si>
  <si>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</si>
  <si>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</si>
  <si>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</si>
  <si>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</si>
  <si>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</si>
  <si>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</si>
  <si>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</si>
  <si>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</si>
  <si>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</si>
  <si>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</si>
  <si>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</si>
  <si>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</si>
  <si>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</si>
  <si>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</si>
  <si>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</si>
  <si>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</si>
  <si>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</si>
  <si>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</si>
  <si>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</si>
  <si>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</si>
  <si>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</si>
  <si>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</si>
  <si>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</si>
  <si>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</si>
  <si>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</si>
  <si>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</si>
  <si>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</si>
  <si>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</si>
  <si>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</si>
  <si>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</si>
  <si>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</si>
  <si>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</si>
  <si>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</si>
  <si>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</si>
  <si>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</si>
  <si>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</si>
  <si>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</si>
  <si>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</si>
  <si>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</si>
  <si>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</si>
  <si>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</si>
  <si>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</si>
  <si>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</si>
  <si>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</si>
  <si>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</si>
  <si>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</si>
  <si>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</si>
  <si>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</si>
  <si>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</si>
  <si>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</si>
  <si>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</si>
  <si>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</si>
  <si>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</si>
  <si>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</si>
  <si>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</si>
  <si>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</si>
  <si>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</si>
  <si>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</si>
  <si>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</si>
  <si>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</si>
  <si>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</si>
  <si>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</si>
  <si>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</si>
  <si>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</si>
  <si>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</si>
  <si>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</si>
  <si>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</si>
  <si>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</si>
  <si>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</si>
  <si>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</si>
  <si>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</si>
  <si>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</si>
  <si>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</si>
  <si>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</si>
  <si>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</si>
  <si>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</si>
  <si>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</si>
  <si>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</si>
  <si>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</si>
  <si>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</si>
  <si>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</si>
  <si>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</si>
  <si>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</si>
  <si>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</si>
  <si>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</si>
  <si>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</si>
  <si>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</si>
  <si>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</si>
  <si>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</si>
  <si>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</si>
  <si>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</si>
  <si>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</si>
  <si>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</si>
  <si>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</si>
  <si>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</si>
  <si>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</si>
  <si>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</si>
  <si>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</si>
  <si>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</si>
  <si>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</si>
  <si>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</si>
  <si>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</si>
  <si>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</si>
  <si>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</si>
  <si>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</si>
  <si>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</si>
  <si>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</si>
  <si>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</si>
  <si>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</si>
  <si>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</si>
  <si>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</si>
  <si>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</si>
  <si>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</si>
  <si>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</si>
  <si>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</si>
  <si>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</si>
  <si>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</si>
  <si>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</si>
  <si>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</si>
  <si>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</si>
  <si>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</si>
  <si>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</si>
  <si>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</si>
  <si>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</si>
  <si>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</si>
  <si>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</si>
  <si>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</si>
  <si>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</si>
  <si>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</si>
  <si>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</si>
  <si>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</si>
  <si>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</si>
  <si>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</si>
  <si>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</si>
  <si>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</si>
  <si>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</si>
  <si>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</si>
  <si>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</si>
  <si>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</si>
  <si>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</si>
  <si>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</si>
  <si>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</si>
  <si>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</si>
  <si>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</si>
  <si>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</si>
  <si>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</si>
  <si>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</si>
  <si>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</si>
  <si>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</si>
  <si>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</si>
  <si>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</si>
  <si>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</si>
  <si>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</si>
  <si>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</si>
  <si>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</si>
  <si>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</si>
  <si>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</si>
  <si>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</si>
  <si>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</si>
  <si>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</si>
  <si>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</si>
  <si>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</si>
  <si>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</si>
  <si>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</si>
  <si>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</si>
  <si>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</si>
  <si>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</si>
  <si>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</si>
  <si>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</si>
  <si>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</si>
  <si>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</si>
  <si>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</si>
  <si>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</si>
  <si>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</si>
  <si>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</si>
  <si>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</si>
  <si>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</si>
  <si>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</si>
  <si>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</si>
  <si>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</si>
  <si>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</si>
  <si>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</si>
  <si>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</si>
  <si>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</si>
  <si>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</si>
  <si>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</si>
  <si>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</si>
  <si>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</si>
  <si>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</si>
  <si>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</si>
  <si>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</si>
  <si>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</si>
  <si>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</si>
  <si>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</si>
  <si>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</si>
  <si>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</si>
  <si>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</si>
  <si>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</si>
  <si>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</si>
  <si>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</si>
  <si>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</si>
  <si>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</si>
  <si>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</si>
  <si>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</si>
  <si>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</si>
  <si>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</si>
  <si>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</si>
  <si>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</si>
  <si>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</si>
  <si>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</si>
  <si>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</si>
  <si>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</si>
  <si>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</si>
  <si>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</si>
  <si>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</si>
  <si>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</si>
  <si>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</si>
  <si>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</si>
  <si>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</si>
  <si>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</si>
  <si>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</si>
  <si>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</si>
  <si>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</si>
  <si>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</si>
  <si>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</si>
  <si>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</si>
  <si>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</si>
  <si>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</si>
  <si>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</si>
  <si>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</si>
  <si>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</si>
  <si>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</si>
  <si>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</si>
  <si>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</si>
  <si>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</si>
  <si>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</si>
  <si>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</si>
  <si>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</si>
  <si>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</si>
  <si>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</si>
  <si>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</si>
  <si>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</si>
  <si>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</si>
  <si>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</si>
  <si>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</si>
  <si>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</si>
  <si>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</si>
  <si>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</si>
  <si>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</si>
  <si>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</si>
  <si>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</si>
  <si>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</si>
  <si>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</si>
  <si>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</si>
  <si>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</si>
  <si>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</si>
  <si>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</si>
  <si>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</si>
  <si>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</si>
  <si>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</si>
  <si>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</si>
  <si>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</si>
  <si>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</si>
  <si>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</si>
  <si>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</si>
  <si>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</si>
  <si>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</si>
  <si>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</si>
  <si>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</si>
  <si>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</si>
  <si>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</si>
  <si>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</si>
  <si>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</si>
  <si>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</si>
  <si>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</si>
  <si>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</si>
  <si>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</si>
  <si>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</si>
  <si>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</si>
  <si>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</si>
  <si>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</si>
  <si>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</si>
  <si>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</si>
  <si>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</si>
  <si>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</si>
  <si>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</si>
  <si>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</si>
  <si>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</si>
  <si>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</si>
  <si>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</si>
  <si>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</si>
  <si>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</si>
  <si>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</si>
  <si>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</si>
  <si>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</si>
  <si>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</si>
  <si>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</si>
  <si>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</si>
  <si>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</si>
  <si>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</si>
  <si>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</si>
  <si>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</si>
  <si>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</si>
  <si>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</si>
  <si>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</si>
  <si>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</si>
  <si>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</si>
  <si>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</si>
  <si>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</si>
  <si>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</si>
  <si>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</si>
  <si>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</si>
  <si>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</si>
  <si>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</si>
  <si>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</si>
  <si>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</si>
  <si>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</si>
  <si>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</si>
  <si>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</si>
  <si>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</si>
  <si>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</si>
  <si>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</si>
  <si>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</si>
  <si>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</si>
  <si>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</si>
  <si>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</si>
  <si>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</si>
  <si>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</si>
  <si>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</si>
  <si>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</si>
  <si>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</si>
  <si>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</si>
  <si>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</si>
  <si>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</si>
  <si>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</si>
  <si>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</si>
  <si>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</si>
  <si>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</si>
  <si>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</si>
  <si>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</si>
  <si>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</si>
  <si>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</si>
  <si>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</si>
  <si>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</si>
  <si>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</si>
  <si>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</si>
  <si>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</si>
  <si>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</si>
  <si>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</si>
  <si>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</si>
  <si>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</si>
  <si>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</si>
  <si>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</si>
  <si>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</si>
  <si>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</si>
  <si>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</si>
  <si>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</si>
  <si>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</si>
  <si>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</si>
  <si>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</si>
  <si>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</si>
  <si>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</si>
  <si>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</si>
  <si>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</si>
  <si>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</si>
  <si>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</si>
  <si>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</si>
  <si>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</si>
  <si>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</si>
  <si>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</si>
  <si>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</si>
  <si>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</si>
  <si>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</si>
  <si>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</si>
  <si>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</si>
  <si>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</si>
  <si>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</si>
  <si>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</si>
  <si>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</si>
  <si>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</si>
  <si>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</si>
  <si>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</si>
  <si>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</si>
  <si>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</si>
  <si>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</si>
  <si>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</si>
  <si>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</si>
  <si>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</si>
  <si>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</si>
  <si>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</si>
  <si>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</si>
  <si>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</si>
  <si>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</si>
  <si>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</si>
  <si>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</si>
  <si>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</si>
  <si>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</si>
  <si>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</si>
  <si>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</si>
  <si>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</si>
  <si>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</si>
  <si>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</si>
  <si>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</si>
  <si>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</si>
  <si>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</si>
  <si>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</si>
  <si>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</si>
  <si>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</si>
  <si>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</si>
  <si>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</si>
  <si>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</si>
  <si>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</si>
  <si>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</si>
  <si>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</si>
  <si>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</si>
  <si>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</si>
  <si>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</si>
  <si>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</si>
  <si>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</si>
  <si>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</si>
  <si>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</si>
  <si>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</si>
  <si>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</si>
  <si>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</si>
  <si>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</si>
  <si>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</si>
  <si>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</si>
  <si>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</si>
  <si>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</si>
  <si>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</si>
  <si>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</si>
  <si>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</si>
  <si>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</si>
  <si>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</si>
  <si>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</si>
  <si>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</si>
  <si>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</si>
  <si>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</si>
  <si>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</si>
  <si>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</si>
  <si>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</si>
  <si>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</si>
  <si>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</si>
  <si>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</si>
  <si>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</si>
  <si>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</si>
  <si>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</si>
  <si>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</si>
  <si>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</si>
  <si>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</si>
  <si>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</si>
  <si>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</si>
  <si>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</si>
  <si>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</si>
  <si>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</si>
  <si>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</si>
  <si>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</si>
  <si>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</si>
  <si>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</si>
  <si>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</si>
  <si>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</si>
  <si>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</si>
  <si>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</si>
  <si>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</si>
  <si>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</si>
  <si>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</si>
  <si>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</si>
  <si>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</si>
  <si>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</si>
  <si>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</si>
  <si>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</si>
  <si>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</si>
  <si>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</si>
  <si>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</si>
  <si>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</si>
  <si>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</si>
  <si>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</si>
  <si>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</si>
  <si>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</si>
  <si>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</si>
  <si>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</si>
  <si>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</si>
  <si>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</si>
  <si>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</si>
  <si>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</si>
  <si>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</si>
  <si>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</si>
  <si>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</si>
  <si>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</si>
  <si>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</si>
  <si>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</si>
  <si>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</si>
  <si>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</si>
  <si>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</si>
  <si>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</si>
  <si>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</si>
  <si>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</si>
  <si>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</si>
  <si>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</si>
  <si>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</si>
  <si>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</si>
  <si>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</si>
  <si>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</si>
  <si>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</si>
  <si>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</si>
  <si>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</si>
  <si>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</si>
  <si>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</si>
  <si>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</si>
  <si>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</si>
  <si>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</si>
  <si>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</si>
  <si>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</si>
  <si>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</si>
  <si>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</si>
  <si>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</si>
  <si>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</si>
  <si>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</si>
  <si>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</si>
  <si>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</si>
  <si>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</si>
  <si>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</si>
  <si>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</si>
  <si>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</si>
  <si>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</si>
  <si>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</si>
  <si>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</si>
  <si>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</si>
  <si>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</si>
  <si>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</si>
  <si>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</si>
  <si>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</si>
  <si>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</si>
  <si>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</si>
  <si>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</si>
  <si>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</si>
  <si>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</si>
  <si>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</si>
  <si>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</si>
  <si>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</si>
  <si>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</si>
  <si>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</si>
  <si>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</si>
  <si>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</si>
  <si>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</si>
  <si>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</si>
  <si>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</si>
  <si>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</si>
  <si>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</si>
  <si>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</si>
  <si>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</si>
  <si>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</si>
  <si>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</si>
  <si>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</si>
  <si>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</si>
  <si>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</si>
  <si>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</si>
  <si>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</si>
  <si>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</si>
  <si>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</si>
  <si>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</si>
  <si>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</si>
  <si>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</si>
  <si>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</si>
  <si>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</si>
  <si>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</si>
  <si>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</si>
  <si>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</si>
  <si>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</si>
  <si>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</si>
  <si>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</si>
  <si>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</si>
  <si>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</si>
  <si>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</si>
  <si>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</si>
  <si>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</si>
  <si>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</si>
  <si>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</si>
  <si>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</si>
  <si>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</si>
  <si>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</si>
  <si>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</si>
  <si>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</si>
  <si>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</si>
  <si>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</si>
  <si>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</si>
  <si>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</si>
  <si>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</si>
  <si>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</si>
  <si>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</si>
  <si>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</si>
  <si>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</si>
  <si>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</si>
  <si>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</si>
  <si>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</si>
  <si>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</si>
  <si>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</si>
  <si>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</si>
  <si>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</si>
  <si>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</si>
  <si>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</si>
  <si>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</si>
  <si>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</si>
  <si>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</si>
  <si>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</si>
  <si>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</si>
  <si>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</si>
  <si>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</si>
  <si>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</si>
  <si>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</si>
  <si>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</si>
  <si>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</si>
  <si>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</si>
  <si>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</si>
  <si>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</si>
  <si>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</si>
  <si>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</si>
  <si>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</si>
  <si>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</si>
  <si>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</si>
  <si>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</si>
  <si>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</si>
  <si>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</si>
  <si>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</si>
  <si>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</si>
  <si>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</si>
  <si>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</si>
  <si>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</si>
  <si>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</si>
  <si>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</si>
  <si>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</si>
  <si>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</si>
  <si>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</si>
  <si>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</si>
  <si>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</si>
  <si>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</si>
  <si>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</si>
  <si>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</si>
  <si>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</si>
  <si>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</si>
  <si>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</si>
  <si>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</si>
  <si>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</si>
  <si>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</si>
  <si>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</si>
  <si>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</si>
  <si>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</si>
  <si>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</si>
  <si>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</si>
  <si>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</si>
  <si>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</si>
  <si>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</si>
  <si>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</si>
  <si>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</si>
  <si>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</si>
  <si>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</si>
  <si>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</si>
  <si>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</si>
  <si>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</si>
  <si>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</si>
  <si>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</si>
  <si>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</si>
  <si>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</si>
  <si>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</si>
  <si>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</si>
  <si>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</si>
  <si>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</si>
  <si>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</si>
  <si>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</si>
  <si>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</si>
  <si>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</si>
  <si>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</si>
  <si>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</si>
  <si>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</si>
  <si>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</si>
  <si>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</si>
  <si>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</si>
  <si>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</si>
  <si>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</si>
  <si>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</si>
  <si>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</si>
  <si>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</si>
  <si>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</si>
  <si>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</si>
  <si>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</si>
  <si>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</si>
  <si>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</si>
  <si>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</si>
  <si>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</si>
  <si>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</si>
  <si>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</si>
  <si>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</si>
  <si>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</si>
  <si>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</si>
  <si>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</si>
  <si>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</si>
  <si>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</si>
  <si>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</si>
  <si>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</si>
  <si>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</si>
  <si>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</si>
  <si>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</si>
  <si>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</si>
  <si>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</si>
  <si>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</si>
  <si>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</si>
  <si>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</si>
  <si>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</si>
  <si>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</si>
  <si>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</si>
  <si>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</si>
  <si>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</si>
  <si>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</si>
  <si>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</si>
  <si>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</si>
  <si>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</si>
  <si>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</si>
  <si>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</si>
  <si>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</si>
  <si>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</si>
  <si>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</si>
  <si>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</si>
  <si>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</si>
  <si>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</si>
  <si>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</si>
  <si>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</si>
  <si>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</si>
  <si>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</si>
  <si>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</si>
  <si>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</si>
  <si>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</si>
  <si>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</si>
  <si>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</si>
  <si>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</si>
  <si>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</si>
  <si>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</si>
  <si>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</si>
  <si>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</si>
  <si>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</si>
  <si>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</si>
  <si>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</si>
  <si>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</si>
  <si>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</si>
  <si>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</si>
  <si>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</si>
  <si>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</si>
  <si>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</si>
  <si>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</si>
  <si>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</si>
  <si>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</si>
  <si>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</si>
  <si>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</si>
  <si>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</si>
  <si>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</si>
  <si>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</si>
  <si>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</si>
  <si>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</si>
  <si>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</si>
  <si>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</si>
  <si>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</si>
  <si>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</si>
  <si>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</si>
  <si>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</si>
  <si>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</si>
  <si>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</si>
  <si>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</si>
  <si>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</si>
  <si>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</si>
  <si>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</si>
  <si>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</si>
  <si>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</si>
  <si>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</si>
  <si>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</si>
  <si>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</si>
  <si>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</si>
  <si>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</si>
  <si>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</si>
  <si>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</si>
  <si>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</si>
  <si>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</si>
  <si>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</si>
  <si>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</si>
  <si>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</si>
  <si>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</si>
  <si>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</si>
  <si>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</si>
  <si>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</si>
  <si>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</si>
  <si>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</si>
  <si>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</si>
  <si>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</si>
  <si>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</si>
  <si>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</si>
  <si>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</si>
  <si>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</si>
  <si>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</si>
  <si>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</si>
  <si>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</si>
  <si>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</si>
  <si>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</si>
  <si>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</si>
  <si>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</si>
  <si>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</si>
  <si>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</si>
  <si>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</si>
  <si>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</si>
  <si>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</si>
  <si>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</si>
  <si>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</si>
  <si>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</si>
  <si>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</si>
  <si>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</si>
  <si>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</si>
  <si>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</si>
  <si>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</si>
  <si>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</si>
  <si>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</si>
  <si>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</si>
  <si>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</si>
  <si>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</si>
  <si>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</si>
  <si>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</si>
  <si>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</si>
  <si>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</si>
  <si>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</si>
  <si>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</si>
  <si>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</si>
  <si>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</si>
  <si>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</si>
  <si>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</si>
  <si>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</si>
  <si>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</si>
  <si>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</si>
  <si>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</si>
  <si>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</si>
  <si>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</si>
  <si>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</si>
  <si>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</si>
  <si>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</si>
  <si>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</si>
  <si>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</si>
  <si>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</si>
  <si>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</si>
  <si>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</si>
  <si>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</si>
  <si>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</si>
  <si>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</si>
  <si>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</si>
  <si>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</si>
  <si>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</si>
  <si>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</si>
  <si>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</si>
  <si>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</si>
  <si>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</si>
  <si>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</si>
  <si>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</si>
  <si>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</si>
  <si>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</si>
  <si>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</si>
  <si>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</si>
  <si>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</si>
  <si>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</si>
  <si>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</si>
  <si>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</si>
  <si>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</si>
  <si>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</si>
  <si>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</si>
  <si>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</si>
  <si>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</si>
  <si>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</si>
  <si>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</si>
  <si>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</si>
  <si>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</si>
  <si>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</si>
  <si>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</si>
  <si>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</si>
  <si>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</si>
  <si>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</si>
  <si>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</si>
  <si>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</si>
  <si>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</si>
  <si>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</si>
  <si>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</si>
  <si>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</si>
  <si>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</si>
  <si>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</si>
  <si>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</si>
  <si>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</si>
  <si>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</si>
  <si>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</si>
  <si>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</si>
  <si>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</si>
  <si>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</si>
  <si>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</si>
  <si>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</si>
  <si>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</si>
  <si>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</si>
  <si>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</si>
  <si>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</si>
  <si>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</si>
  <si>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</si>
  <si>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</si>
  <si>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</si>
  <si>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</si>
  <si>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</si>
  <si>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</si>
  <si>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</si>
  <si>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</si>
  <si>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</si>
  <si>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</si>
  <si>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</si>
  <si>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</si>
  <si>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</si>
  <si>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</si>
  <si>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</si>
  <si>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</si>
  <si>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</si>
  <si>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</si>
  <si>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</si>
  <si>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</si>
  <si>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</si>
  <si>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</si>
  <si>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</si>
  <si>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</si>
  <si>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</si>
  <si>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</si>
  <si>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</si>
  <si>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</si>
  <si>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</si>
  <si>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</si>
  <si>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</si>
  <si>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</si>
  <si>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</si>
  <si>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</si>
  <si>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</si>
  <si>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</si>
  <si>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</si>
  <si>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</si>
  <si>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</si>
  <si>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</si>
  <si>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</si>
  <si>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</si>
  <si>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</si>
  <si>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</si>
  <si>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</si>
  <si>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</si>
  <si>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</si>
  <si>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</si>
  <si>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</si>
  <si>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</si>
  <si>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</si>
  <si>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</si>
  <si>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</si>
  <si>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</si>
  <si>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</si>
  <si>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</si>
  <si>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</si>
  <si>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</si>
  <si>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</si>
  <si>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</si>
  <si>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</si>
  <si>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</si>
  <si>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</si>
  <si>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</si>
  <si>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</si>
  <si>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</si>
  <si>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</si>
  <si>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</si>
  <si>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</si>
  <si>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</si>
  <si>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</si>
  <si>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</si>
  <si>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</si>
  <si>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</si>
  <si>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</si>
  <si>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</si>
  <si>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</si>
  <si>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</si>
  <si>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</si>
  <si>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</si>
  <si>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</si>
  <si>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</si>
  <si>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</si>
  <si>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</si>
  <si>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</si>
  <si>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</si>
  <si>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</si>
  <si>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</si>
  <si>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</si>
  <si>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</si>
  <si>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</si>
  <si>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</si>
  <si>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</si>
  <si>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</si>
  <si>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</si>
  <si>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</si>
  <si>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</si>
  <si>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</si>
  <si>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</si>
  <si>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</si>
  <si>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</si>
  <si>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</si>
  <si>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</si>
  <si>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</si>
  <si>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</si>
  <si>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</si>
  <si>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</si>
  <si>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</si>
  <si>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</si>
  <si>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</si>
  <si>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</si>
  <si>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</si>
  <si>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</si>
  <si>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</si>
  <si>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</si>
  <si>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</si>
  <si>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</si>
  <si>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</si>
  <si>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</si>
  <si>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</si>
  <si>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</si>
  <si>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</si>
  <si>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</si>
  <si>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</si>
  <si>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</si>
  <si>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</si>
  <si>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</si>
  <si>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</si>
  <si>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</si>
  <si>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</si>
  <si>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</si>
  <si>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</si>
  <si>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</si>
  <si>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</si>
  <si>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</si>
  <si>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</si>
  <si>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</si>
  <si>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</si>
  <si>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</si>
  <si>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</si>
  <si>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</si>
  <si>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</si>
  <si>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</si>
  <si>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</si>
  <si>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</si>
  <si>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</si>
  <si>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</si>
  <si>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</si>
  <si>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</si>
  <si>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</si>
  <si>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</si>
  <si>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</si>
  <si>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</si>
  <si>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</si>
  <si>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</si>
  <si>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</si>
  <si>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</si>
  <si>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</si>
  <si>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</si>
  <si>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</si>
  <si>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</si>
  <si>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</si>
  <si>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</si>
  <si>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</si>
  <si>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</si>
  <si>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</si>
  <si>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</si>
  <si>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</si>
  <si>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</si>
  <si>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</si>
  <si>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</si>
  <si>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</si>
  <si>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</si>
  <si>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</si>
  <si>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</si>
  <si>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</si>
  <si>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</si>
  <si>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</si>
  <si>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</si>
  <si>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</si>
  <si>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</si>
  <si>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</si>
  <si>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</si>
  <si>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</si>
  <si>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</si>
  <si>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</si>
  <si>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</si>
  <si>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</si>
  <si>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</si>
  <si>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</si>
  <si>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</si>
  <si>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</si>
  <si>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</si>
  <si>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</si>
  <si>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</si>
  <si>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</si>
  <si>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</si>
  <si>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</si>
  <si>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</si>
  <si>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</si>
  <si>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</si>
  <si>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</si>
  <si>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</si>
  <si>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</si>
  <si>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</si>
  <si>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</si>
  <si>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</si>
  <si>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</si>
  <si>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</si>
  <si>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</si>
  <si>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</si>
  <si>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</si>
  <si>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</si>
  <si>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</si>
  <si>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</si>
  <si>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</si>
  <si>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</si>
  <si>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</si>
  <si>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</si>
  <si>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</si>
  <si>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</si>
  <si>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</si>
  <si>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</si>
  <si>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</si>
  <si>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</si>
  <si>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</si>
  <si>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</si>
  <si>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</si>
  <si>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</si>
  <si>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</si>
  <si>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</si>
  <si>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</si>
  <si>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</si>
  <si>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</si>
  <si>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</si>
  <si>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</si>
  <si>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</si>
  <si>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</si>
  <si>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</si>
  <si>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</si>
  <si>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</si>
  <si>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</si>
  <si>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</si>
  <si>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</si>
  <si>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</si>
  <si>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</si>
  <si>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</si>
  <si>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</si>
  <si>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</si>
  <si>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</si>
  <si>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</si>
  <si>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</si>
  <si>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</si>
  <si>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</si>
  <si>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</si>
  <si>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</si>
  <si>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</si>
  <si>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</si>
  <si>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</si>
  <si>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</si>
  <si>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</si>
  <si>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</si>
  <si>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</si>
  <si>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</si>
  <si>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</si>
  <si>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</si>
  <si>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</si>
  <si>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</si>
  <si>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</si>
  <si>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</si>
  <si>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</si>
  <si>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</si>
  <si>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</si>
  <si>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</si>
  <si>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</si>
  <si>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</si>
  <si>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</si>
  <si>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</si>
  <si>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</si>
  <si>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</si>
  <si>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</si>
  <si>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</si>
  <si>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</si>
  <si>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</si>
  <si>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</si>
  <si>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</si>
  <si>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</si>
  <si>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</si>
  <si>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</si>
  <si>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</si>
  <si>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</si>
  <si>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</si>
  <si>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</si>
  <si>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</si>
  <si>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</si>
  <si>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</si>
  <si>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</si>
  <si>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</si>
  <si>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</si>
  <si>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</si>
  <si>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</si>
  <si>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</si>
  <si>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</si>
  <si>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</si>
  <si>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</si>
  <si>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</si>
  <si>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</si>
  <si>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</si>
  <si>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</si>
  <si>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</si>
  <si>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</si>
  <si>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</si>
  <si>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</si>
  <si>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</si>
  <si>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</si>
  <si>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</si>
  <si>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</si>
  <si>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</si>
  <si>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</si>
  <si>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</si>
  <si>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</si>
  <si>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</si>
  <si>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</si>
  <si>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</si>
  <si>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</si>
  <si>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</si>
  <si>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</si>
  <si>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</si>
  <si>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</si>
  <si>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</si>
  <si>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</si>
  <si>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</si>
  <si>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</si>
  <si>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</si>
  <si>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</si>
  <si>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</si>
  <si>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</si>
  <si>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</si>
  <si>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</si>
  <si>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</si>
  <si>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</si>
  <si>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</si>
  <si>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</si>
  <si>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</si>
  <si>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</si>
  <si>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</si>
  <si>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</si>
  <si>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</si>
  <si>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</si>
  <si>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</si>
  <si>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</si>
  <si>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</si>
  <si>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</si>
  <si>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</si>
  <si>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</si>
  <si>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</si>
  <si>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</si>
  <si>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</si>
  <si>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</si>
  <si>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</si>
  <si>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</si>
  <si>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</si>
  <si>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</si>
  <si>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</si>
  <si>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</si>
  <si>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</si>
  <si>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</si>
  <si>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</si>
  <si>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</si>
  <si>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</si>
  <si>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</si>
  <si>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</si>
  <si>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</si>
  <si>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</si>
  <si>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</si>
  <si>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</si>
  <si>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</si>
  <si>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</si>
  <si>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</si>
  <si>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</si>
  <si>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</si>
  <si>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</si>
  <si>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</si>
  <si>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</si>
  <si>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</si>
  <si>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</si>
  <si>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</si>
  <si>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</si>
  <si>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</si>
  <si>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</si>
  <si>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</si>
  <si>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</si>
  <si>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</si>
  <si>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</si>
  <si>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</si>
  <si>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</si>
  <si>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</si>
  <si>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</si>
  <si>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</si>
  <si>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</si>
  <si>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</si>
  <si>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</si>
  <si>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</si>
  <si>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</si>
  <si>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</si>
  <si>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</si>
  <si>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</si>
  <si>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</si>
  <si>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</si>
  <si>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</si>
  <si>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</si>
  <si>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</si>
  <si>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</si>
  <si>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</si>
  <si>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</si>
  <si>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</si>
  <si>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</si>
  <si>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</si>
  <si>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</si>
  <si>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</si>
  <si>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</si>
  <si>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</si>
  <si>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</si>
  <si>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</si>
  <si>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</si>
  <si>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</si>
  <si>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</si>
  <si>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</si>
  <si>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</si>
  <si>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</si>
  <si>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</si>
  <si>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</si>
  <si>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</si>
  <si>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</si>
  <si>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</si>
  <si>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</si>
  <si>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</si>
  <si>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</si>
  <si>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</si>
  <si>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</si>
  <si>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</si>
  <si>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</si>
  <si>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</si>
  <si>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</si>
  <si>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</si>
  <si>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</si>
  <si>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</si>
  <si>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</si>
  <si>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</si>
  <si>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</si>
  <si>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</si>
  <si>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</si>
  <si>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</si>
  <si>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</si>
  <si>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</si>
  <si>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</si>
  <si>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</si>
  <si>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</si>
  <si>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</si>
  <si>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</si>
  <si>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</si>
  <si>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</si>
  <si>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</si>
  <si>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</si>
  <si>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</si>
  <si>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</si>
  <si>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</si>
  <si>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</si>
  <si>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</si>
  <si>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</si>
  <si>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</si>
  <si>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</si>
  <si>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</si>
  <si>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</si>
  <si>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</si>
  <si>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</si>
  <si>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</si>
  <si>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</si>
  <si>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</si>
  <si>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</si>
  <si>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</si>
  <si>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</si>
  <si>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</si>
  <si>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</si>
  <si>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</si>
  <si>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</si>
  <si>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</si>
  <si>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</si>
  <si>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</si>
  <si>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</si>
  <si>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</si>
  <si>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</si>
  <si>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</si>
  <si>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</si>
  <si>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</si>
  <si>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</si>
  <si>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</si>
  <si>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</si>
  <si>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</si>
  <si>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</si>
  <si>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</si>
  <si>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</si>
  <si>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</si>
  <si>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</si>
  <si>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</si>
  <si>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</si>
  <si>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</si>
  <si>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</si>
  <si>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</si>
  <si>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</si>
  <si>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</si>
  <si>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</si>
  <si>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</si>
  <si>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</si>
  <si>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</si>
  <si>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</si>
  <si>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</si>
  <si>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</si>
  <si>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</si>
  <si>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</si>
  <si>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</si>
  <si>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</si>
  <si>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</si>
  <si>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</si>
  <si>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</si>
  <si>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</si>
  <si>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</si>
  <si>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</si>
  <si>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</si>
  <si>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</si>
  <si>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</si>
  <si>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</si>
  <si>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</si>
  <si>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</si>
  <si>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</si>
  <si>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</si>
  <si>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</si>
  <si>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</si>
  <si>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</si>
  <si>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</si>
  <si>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</si>
  <si>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</si>
  <si>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</si>
  <si>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</si>
  <si>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</si>
  <si>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</si>
  <si>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</si>
  <si>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</si>
  <si>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</si>
  <si>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</si>
  <si>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</si>
  <si>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</si>
  <si>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</si>
  <si>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</si>
  <si>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</si>
  <si>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</si>
  <si>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</si>
  <si>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</si>
  <si>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</si>
  <si>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</si>
  <si>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</si>
  <si>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</si>
  <si>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</si>
  <si>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</si>
  <si>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</si>
  <si>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</si>
  <si>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</si>
  <si>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</si>
  <si>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</si>
  <si>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</si>
  <si>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</si>
  <si>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</si>
  <si>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</si>
  <si>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</si>
  <si>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</si>
  <si>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</si>
  <si>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</si>
  <si>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</si>
  <si>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</si>
  <si>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</si>
  <si>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</si>
  <si>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</si>
  <si>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</si>
  <si>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</si>
  <si>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</si>
  <si>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</si>
  <si>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</si>
  <si>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</si>
  <si>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</si>
  <si>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</si>
  <si>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</si>
  <si>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</si>
  <si>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</si>
  <si>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</si>
  <si>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</si>
  <si>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</si>
  <si>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</si>
  <si>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</si>
  <si>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</si>
  <si>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</si>
  <si>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</si>
  <si>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</si>
  <si>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</si>
  <si>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</si>
  <si>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</si>
  <si>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</si>
  <si>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</si>
  <si>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</si>
  <si>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</si>
  <si>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</si>
  <si>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</si>
  <si>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</si>
  <si>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</si>
  <si>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</si>
  <si>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</si>
  <si>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</si>
  <si>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</si>
  <si>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</si>
  <si>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</si>
  <si>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</si>
  <si>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</si>
  <si>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</si>
  <si>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</si>
  <si>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</si>
  <si>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</si>
  <si>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</si>
  <si>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</si>
  <si>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</si>
  <si>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</si>
  <si>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</si>
  <si>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</si>
  <si>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</si>
  <si>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</si>
  <si>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</si>
  <si>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</si>
  <si>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</si>
  <si>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</si>
  <si>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</si>
  <si>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</si>
  <si>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</si>
  <si>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</si>
  <si>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</si>
  <si>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</si>
  <si>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</si>
  <si>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</si>
  <si>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</si>
  <si>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</si>
  <si>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</si>
  <si>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</si>
  <si>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</si>
  <si>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</si>
  <si>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</si>
  <si>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</si>
  <si>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</si>
  <si>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</si>
  <si>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</si>
  <si>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</si>
  <si>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</si>
  <si>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</si>
  <si>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</si>
  <si>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</si>
  <si>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</si>
  <si>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</si>
  <si>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</si>
  <si>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</si>
  <si>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</si>
  <si>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</si>
  <si>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</si>
  <si>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</si>
  <si>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</si>
  <si>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</si>
  <si>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</si>
  <si>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</si>
  <si>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</si>
  <si>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</si>
  <si>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</si>
  <si>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</si>
  <si>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</si>
  <si>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</si>
  <si>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</si>
  <si>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</si>
  <si>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</si>
  <si>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</si>
  <si>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</si>
  <si>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</si>
  <si>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</si>
  <si>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</si>
  <si>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</si>
  <si>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</si>
  <si>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</si>
  <si>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</si>
  <si>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</si>
  <si>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</si>
  <si>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</si>
  <si>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</si>
  <si>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</si>
  <si>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</si>
  <si>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</si>
  <si>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</si>
  <si>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</si>
  <si>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</si>
  <si>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</si>
  <si>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</si>
  <si>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</si>
  <si>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</si>
  <si>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</si>
  <si>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</si>
  <si>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</si>
  <si>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</si>
  <si>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</si>
  <si>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</si>
  <si>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</si>
  <si>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</si>
  <si>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</si>
  <si>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</si>
  <si>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</si>
  <si>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</si>
  <si>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</si>
  <si>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</si>
  <si>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</si>
  <si>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</si>
  <si>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</si>
  <si>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</si>
  <si>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</si>
  <si>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</si>
  <si>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</si>
  <si>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</si>
  <si>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</si>
  <si>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</si>
  <si>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</si>
  <si>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</si>
  <si>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</si>
  <si>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</si>
  <si>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</si>
  <si>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</si>
  <si>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</si>
  <si>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</si>
  <si>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</si>
  <si>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</si>
  <si>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</si>
  <si>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</si>
  <si>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</si>
  <si>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</si>
  <si>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</si>
  <si>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</si>
  <si>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</si>
  <si>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</si>
  <si>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</si>
  <si>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</si>
  <si>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</si>
  <si>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</si>
  <si>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</si>
  <si>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</si>
  <si>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</si>
  <si>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</si>
  <si>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</si>
  <si>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</si>
  <si>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</si>
  <si>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</si>
  <si>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</si>
  <si>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</si>
  <si>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</si>
  <si>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</si>
  <si>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</si>
  <si>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</si>
  <si>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</si>
  <si>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</si>
  <si>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</si>
  <si>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</si>
  <si>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</si>
  <si>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</si>
  <si>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</si>
  <si>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</si>
  <si>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</si>
  <si>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</si>
  <si>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</si>
  <si>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</si>
  <si>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</si>
  <si>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</si>
  <si>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</si>
  <si>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</si>
  <si>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</si>
  <si>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</si>
  <si>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</si>
  <si>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</si>
  <si>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</si>
  <si>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</si>
  <si>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</si>
  <si>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</si>
  <si>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</si>
  <si>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</si>
  <si>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</si>
  <si>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</si>
  <si>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</si>
  <si>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</si>
  <si>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</si>
  <si>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</si>
  <si>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</si>
  <si>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</si>
  <si>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</si>
  <si>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</si>
  <si>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</si>
  <si>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</si>
  <si>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</si>
  <si>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</si>
  <si>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</si>
  <si>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</si>
  <si>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</si>
  <si>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</si>
  <si>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</si>
  <si>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</si>
  <si>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</si>
  <si>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</si>
  <si>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</si>
  <si>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</si>
  <si>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</si>
  <si>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</si>
  <si>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</si>
  <si>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</si>
  <si>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</si>
  <si>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</si>
  <si>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</si>
  <si>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</si>
  <si>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</si>
  <si>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</si>
  <si>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</si>
  <si>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</si>
  <si>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</si>
  <si>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</si>
  <si>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</si>
  <si>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</si>
  <si>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</si>
  <si>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</si>
  <si>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</si>
  <si>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</si>
  <si>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</si>
  <si>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</si>
  <si>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</si>
  <si>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</si>
  <si>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</si>
  <si>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</si>
  <si>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</si>
  <si>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</si>
  <si>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</si>
  <si>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</si>
  <si>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</si>
  <si>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</si>
  <si>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</si>
  <si>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</si>
  <si>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</si>
  <si>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</si>
  <si>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</si>
  <si>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</si>
  <si>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</si>
  <si>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</si>
  <si>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</si>
  <si>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</si>
  <si>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</si>
  <si>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</si>
  <si>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</si>
  <si>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</si>
  <si>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</si>
  <si>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</si>
  <si>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</si>
  <si>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</si>
  <si>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</si>
  <si>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</si>
  <si>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</si>
  <si>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</si>
  <si>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</si>
  <si>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</si>
  <si>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</si>
  <si>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</si>
  <si>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</si>
  <si>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</si>
  <si>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</si>
  <si>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</si>
  <si>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</si>
  <si>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</si>
  <si>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</si>
  <si>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</si>
  <si>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</si>
  <si>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</si>
  <si>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</si>
  <si>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</si>
  <si>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</si>
  <si>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</si>
  <si>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</si>
  <si>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</si>
  <si>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</si>
  <si>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</si>
  <si>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</si>
  <si>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</si>
  <si>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</si>
  <si>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</si>
  <si>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</si>
  <si>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</si>
  <si>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</si>
  <si>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</si>
  <si>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</si>
  <si>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</si>
  <si>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</si>
  <si>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</si>
  <si>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</si>
  <si>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</si>
  <si>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</si>
  <si>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</si>
  <si>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</si>
  <si>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</si>
  <si>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</si>
  <si>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</si>
  <si>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</si>
  <si>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</si>
  <si>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</si>
  <si>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</si>
  <si>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</si>
  <si>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</si>
  <si>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</si>
  <si>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</si>
  <si>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</si>
  <si>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</si>
  <si>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</si>
  <si>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</si>
  <si>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</si>
  <si>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</si>
  <si>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</si>
  <si>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</si>
  <si>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</si>
  <si>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</si>
  <si>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</si>
  <si>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</si>
  <si>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</si>
  <si>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</si>
  <si>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</si>
  <si>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</si>
  <si>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</si>
  <si>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</si>
  <si>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</si>
  <si>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</si>
  <si>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</si>
  <si>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</si>
  <si>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</si>
  <si>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</si>
  <si>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</si>
  <si>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</si>
  <si>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</si>
  <si>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</si>
  <si>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</si>
  <si>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</si>
  <si>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</si>
  <si>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</si>
  <si>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</si>
  <si>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</si>
  <si>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</si>
  <si>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</si>
  <si>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</si>
  <si>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</si>
  <si>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</si>
  <si>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</si>
  <si>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</si>
  <si>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</si>
  <si>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</si>
  <si>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</si>
  <si>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</si>
  <si>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</si>
  <si>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</si>
  <si>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</si>
  <si>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</si>
  <si>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</si>
  <si>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</si>
  <si>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</si>
  <si>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</si>
  <si>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</si>
  <si>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</si>
  <si>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</si>
  <si>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</si>
  <si>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</si>
  <si>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</si>
  <si>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</si>
  <si>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</si>
  <si>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</si>
  <si>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</si>
  <si>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</si>
  <si>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</si>
  <si>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</si>
  <si>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</si>
  <si>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</si>
  <si>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</si>
  <si>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</si>
  <si>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</si>
  <si>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</si>
  <si>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</si>
  <si>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</si>
  <si>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</si>
  <si>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</si>
  <si>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</si>
  <si>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</si>
  <si>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</si>
  <si>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</si>
  <si>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</si>
  <si>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</si>
  <si>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</si>
  <si>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</si>
  <si>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</si>
  <si>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</si>
  <si>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</si>
  <si>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</si>
  <si>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</si>
  <si>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</si>
  <si>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</si>
  <si>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</si>
  <si>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</si>
  <si>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</si>
  <si>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</si>
  <si>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</si>
  <si>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</si>
  <si>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</si>
  <si>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</si>
  <si>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</si>
  <si>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</si>
  <si>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</si>
  <si>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</si>
  <si>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</si>
  <si>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</si>
  <si>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</si>
  <si>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</si>
  <si>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</si>
  <si>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</si>
  <si>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</si>
  <si>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</si>
  <si>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</si>
  <si>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</si>
  <si>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</si>
  <si>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</si>
  <si>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</si>
  <si>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</si>
  <si>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</si>
  <si>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</si>
  <si>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</si>
  <si>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</si>
  <si>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</si>
  <si>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</si>
  <si>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</si>
  <si>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</si>
  <si>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</si>
  <si>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</si>
  <si>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</si>
  <si>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</si>
  <si>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</si>
  <si>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</si>
  <si>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</si>
  <si>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</si>
  <si>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</si>
  <si>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</si>
  <si>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</si>
  <si>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</si>
  <si>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</si>
  <si>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</si>
  <si>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</si>
  <si>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</si>
  <si>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</si>
  <si>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</si>
  <si>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</si>
  <si>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</si>
  <si>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</si>
  <si>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</si>
  <si>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</si>
  <si>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</si>
  <si>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</si>
  <si>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</si>
  <si>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</si>
  <si>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</si>
  <si>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</si>
  <si>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</si>
  <si>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</si>
  <si>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</si>
  <si>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</si>
  <si>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</si>
  <si>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</si>
  <si>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</si>
  <si>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</si>
  <si>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</si>
  <si>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</si>
  <si>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</si>
  <si>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</si>
  <si>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</si>
  <si>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</si>
  <si>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</si>
  <si>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</si>
  <si>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</si>
  <si>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</si>
  <si>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</si>
  <si>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</si>
  <si>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</si>
  <si>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</si>
  <si>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</si>
  <si>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</si>
  <si>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</si>
  <si>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</si>
  <si>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</si>
  <si>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</si>
  <si>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</si>
  <si>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</si>
  <si>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</si>
  <si>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</si>
  <si>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</si>
  <si>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</si>
  <si>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</si>
  <si>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</si>
  <si>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</si>
  <si>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</si>
  <si>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</si>
  <si>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</si>
  <si>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</si>
  <si>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</si>
  <si>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</si>
  <si>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</si>
  <si>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</si>
  <si>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</si>
  <si>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</si>
  <si>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</si>
  <si>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</si>
  <si>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</si>
  <si>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</si>
  <si>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</si>
  <si>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</si>
  <si>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</si>
  <si>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</si>
  <si>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</si>
  <si>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</si>
  <si>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</si>
  <si>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</si>
  <si>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</si>
  <si>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</si>
  <si>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</si>
  <si>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</si>
  <si>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</si>
  <si>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</si>
  <si>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</si>
  <si>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</si>
  <si>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</si>
  <si>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</si>
  <si>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</si>
  <si>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</si>
  <si>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</si>
  <si>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</si>
  <si>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</si>
  <si>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</si>
  <si>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</si>
  <si>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</si>
  <si>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</si>
  <si>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</si>
  <si>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</si>
  <si>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</si>
  <si>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</si>
  <si>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</si>
  <si>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</si>
  <si>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</si>
  <si>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</si>
  <si>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</si>
  <si>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</si>
  <si>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</si>
  <si>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</si>
  <si>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</si>
  <si>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</si>
  <si>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</si>
  <si>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</si>
  <si>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</si>
  <si>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</si>
  <si>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</si>
  <si>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</si>
  <si>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</si>
  <si>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</si>
  <si>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</si>
  <si>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</si>
  <si>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</si>
  <si>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</si>
  <si>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</si>
  <si>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</si>
  <si>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</si>
  <si>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</si>
  <si>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</si>
  <si>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</si>
  <si>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</si>
  <si>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</si>
  <si>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</si>
  <si>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</si>
  <si>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</si>
  <si>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</si>
  <si>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</si>
  <si>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</si>
  <si>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</si>
  <si>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</si>
  <si>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</si>
  <si>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</si>
  <si>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</si>
  <si>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</si>
  <si>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</si>
  <si>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</si>
  <si>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</si>
  <si>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</si>
  <si>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</si>
  <si>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</si>
  <si>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</si>
  <si>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</si>
  <si>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</si>
  <si>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</si>
  <si>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</si>
  <si>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</si>
  <si>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</si>
  <si>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</si>
  <si>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</si>
  <si>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</si>
  <si>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</si>
  <si>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</si>
  <si>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</si>
  <si>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</si>
  <si>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</si>
  <si>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</si>
  <si>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</si>
  <si>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</si>
  <si>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</si>
  <si>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</si>
  <si>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</si>
  <si>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</si>
  <si>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</si>
  <si>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</si>
  <si>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</si>
  <si>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</si>
  <si>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</si>
  <si>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</si>
  <si>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</si>
  <si>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</si>
  <si>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</si>
  <si>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</si>
  <si>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</si>
  <si>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</si>
  <si>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</si>
  <si>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</si>
  <si>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</si>
  <si>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</si>
  <si>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</si>
  <si>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</si>
  <si>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</si>
  <si>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</si>
  <si>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</si>
  <si>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</si>
  <si>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</si>
  <si>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</si>
  <si>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</si>
  <si>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</si>
  <si>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</si>
  <si>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</si>
  <si>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</si>
  <si>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</si>
  <si>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</si>
  <si>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</si>
  <si>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</si>
  <si>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</si>
  <si>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</si>
  <si>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</si>
  <si>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</si>
  <si>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</si>
  <si>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</si>
  <si>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</si>
  <si>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</si>
  <si>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</si>
  <si>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</si>
  <si>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</si>
  <si>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</si>
  <si>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</si>
  <si>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</si>
  <si>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</si>
  <si>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</si>
  <si>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</si>
  <si>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</si>
  <si>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</si>
  <si>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</si>
  <si>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</si>
  <si>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</si>
  <si>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</si>
  <si>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</si>
  <si>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</si>
  <si>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</si>
  <si>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</si>
  <si>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</si>
  <si>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</si>
  <si>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</si>
  <si>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</si>
  <si>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</si>
  <si>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</si>
  <si>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</si>
  <si>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</si>
  <si>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</si>
  <si>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</si>
  <si>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</si>
  <si>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</si>
  <si>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</si>
  <si>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</si>
  <si>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</si>
  <si>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</si>
  <si>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</si>
  <si>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</si>
  <si>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</si>
  <si>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</si>
  <si>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</si>
  <si>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</si>
  <si>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</si>
  <si>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</si>
  <si>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</si>
  <si>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</si>
  <si>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</si>
  <si>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</si>
  <si>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</si>
  <si>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</si>
  <si>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</si>
  <si>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</si>
  <si>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</si>
  <si>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</si>
  <si>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</si>
  <si>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</si>
  <si>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</si>
  <si>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</si>
  <si>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</si>
  <si>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</si>
  <si>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</si>
  <si>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</si>
  <si>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</si>
  <si>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</si>
  <si>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</si>
  <si>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</si>
  <si>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</si>
  <si>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</si>
  <si>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</si>
  <si>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</si>
  <si>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</si>
  <si>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</si>
  <si>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</si>
  <si>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</si>
  <si>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</si>
  <si>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</si>
  <si>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</si>
  <si>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</si>
  <si>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</si>
  <si>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</si>
  <si>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</si>
  <si>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</si>
  <si>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</si>
  <si>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</si>
  <si>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</si>
  <si>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</si>
  <si>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</si>
  <si>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</si>
  <si>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</si>
  <si>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</si>
  <si>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</si>
  <si>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</si>
  <si>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</si>
  <si>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</si>
  <si>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</si>
  <si>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</si>
  <si>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</si>
  <si>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</si>
  <si>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</si>
  <si>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</si>
  <si>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</si>
  <si>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</si>
  <si>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</si>
  <si>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</si>
  <si>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</si>
  <si>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</si>
  <si>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</si>
  <si>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</si>
  <si>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</si>
  <si>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</si>
  <si>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</si>
  <si>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</si>
  <si>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</si>
  <si>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</si>
  <si>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</si>
  <si>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</si>
  <si>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</si>
  <si>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</si>
  <si>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</si>
  <si>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</si>
  <si>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</si>
  <si>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</si>
  <si>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</si>
  <si>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</si>
  <si>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</si>
  <si>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</si>
  <si>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</si>
  <si>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</si>
  <si>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</si>
  <si>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</si>
  <si>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</si>
  <si>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</si>
  <si>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</si>
  <si>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</si>
  <si>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</si>
  <si>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</si>
  <si>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</si>
  <si>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</si>
  <si>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</si>
  <si>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</si>
  <si>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</si>
  <si>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</si>
  <si>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</si>
  <si>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</si>
  <si>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</si>
  <si>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</si>
  <si>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</si>
  <si>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</si>
  <si>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</si>
  <si>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</si>
  <si>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</si>
  <si>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</si>
  <si>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</si>
  <si>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</si>
  <si>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</si>
  <si>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</si>
  <si>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</si>
  <si>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</si>
  <si>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</si>
  <si>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</si>
  <si>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</si>
  <si>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</si>
  <si>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</si>
  <si>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</si>
  <si>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</si>
  <si>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</si>
  <si>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</si>
  <si>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</si>
  <si>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</si>
  <si>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</si>
  <si>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</si>
  <si>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</si>
  <si>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</si>
  <si>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</si>
  <si>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</si>
  <si>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</si>
  <si>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</si>
  <si>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</si>
  <si>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</si>
  <si>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</si>
  <si>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</si>
  <si>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</si>
  <si>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</si>
  <si>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</si>
  <si>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</si>
  <si>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</si>
  <si>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</si>
  <si>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</si>
  <si>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</si>
  <si>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</si>
  <si>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</si>
  <si>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</si>
  <si>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</si>
  <si>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</si>
  <si>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</si>
  <si>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</si>
  <si>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</si>
  <si>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</si>
  <si>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</si>
  <si>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</si>
  <si>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</si>
  <si>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</si>
  <si>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</si>
  <si>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</si>
  <si>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</si>
  <si>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</si>
  <si>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</si>
  <si>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</si>
  <si>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</si>
  <si>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</si>
  <si>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</si>
  <si>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</si>
  <si>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</si>
  <si>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</si>
  <si>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</si>
  <si>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</si>
  <si>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</si>
  <si>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</si>
  <si>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</si>
  <si>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</si>
  <si>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</si>
  <si>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</si>
  <si>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</si>
  <si>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</si>
  <si>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</si>
  <si>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</si>
  <si>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</si>
  <si>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</si>
  <si>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</si>
  <si>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</si>
  <si>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</si>
  <si>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</si>
  <si>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</si>
  <si>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</si>
  <si>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</si>
  <si>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</si>
  <si>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</si>
  <si>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</si>
  <si>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</si>
  <si>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</si>
  <si>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</si>
  <si>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</si>
  <si>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</si>
  <si>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</si>
  <si>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</si>
  <si>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</si>
  <si>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</si>
  <si>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</si>
  <si>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</si>
  <si>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</si>
  <si>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</si>
  <si>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</si>
  <si>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</si>
  <si>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</si>
  <si>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</si>
  <si>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</si>
  <si>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</si>
  <si>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</si>
  <si>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</si>
  <si>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</si>
  <si>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</si>
  <si>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</si>
  <si>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</si>
  <si>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</si>
  <si>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</si>
  <si>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</si>
  <si>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</si>
  <si>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</si>
  <si>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</si>
  <si>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</si>
  <si>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</si>
  <si>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</si>
  <si>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</si>
  <si>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</si>
  <si>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</si>
  <si>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</si>
  <si>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</si>
  <si>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</si>
  <si>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</si>
  <si>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</si>
  <si>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</si>
  <si>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</si>
  <si>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</si>
  <si>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</si>
  <si>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</si>
  <si>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</si>
  <si>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</si>
  <si>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</si>
  <si>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</si>
  <si>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</si>
  <si>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</si>
  <si>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</si>
  <si>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</si>
  <si>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</si>
  <si>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</si>
  <si>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</si>
  <si>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</si>
  <si>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</si>
  <si>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</si>
  <si>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</si>
  <si>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</si>
  <si>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</si>
  <si>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</si>
  <si>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</si>
  <si>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</si>
  <si>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</si>
  <si>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</si>
  <si>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</si>
  <si>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</si>
  <si>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</si>
  <si>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</si>
  <si>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</si>
  <si>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</si>
  <si>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</si>
  <si>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</si>
  <si>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</si>
  <si>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</si>
  <si>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</si>
  <si>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</si>
  <si>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</si>
  <si>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</si>
  <si>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</si>
  <si>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</si>
  <si>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</si>
  <si>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</si>
  <si>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</si>
  <si>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</si>
  <si>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</si>
  <si>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</si>
  <si>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</si>
  <si>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</si>
  <si>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</si>
  <si>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</si>
  <si>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</si>
  <si>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</si>
  <si>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</si>
  <si>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</si>
  <si>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</si>
  <si>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</si>
  <si>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</si>
  <si>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</si>
  <si>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</si>
  <si>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</si>
  <si>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</si>
  <si>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</si>
  <si>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</si>
  <si>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</si>
  <si>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</si>
  <si>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</si>
  <si>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</si>
  <si>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</si>
  <si>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</si>
  <si>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</si>
  <si>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</si>
  <si>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</si>
  <si>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</si>
  <si>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</si>
  <si>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</si>
  <si>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</si>
  <si>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</si>
  <si>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</si>
  <si>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</si>
  <si>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</si>
  <si>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</si>
  <si>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</si>
  <si>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</si>
  <si>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</si>
  <si>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</si>
  <si>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</si>
  <si>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</si>
  <si>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</si>
  <si>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</si>
  <si>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</si>
  <si>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</si>
  <si>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</si>
  <si>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</si>
  <si>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</si>
  <si>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</si>
  <si>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</si>
  <si>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</si>
  <si>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</si>
  <si>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</si>
  <si>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</si>
  <si>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</si>
  <si>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</si>
  <si>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</si>
  <si>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</si>
  <si>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</si>
  <si>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</si>
  <si>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</si>
  <si>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</si>
  <si>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</si>
  <si>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</si>
  <si>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</si>
  <si>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</si>
  <si>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</si>
  <si>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</si>
  <si>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</si>
  <si>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</si>
  <si>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</si>
  <si>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</si>
  <si>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</si>
  <si>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</si>
  <si>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</si>
  <si>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</si>
  <si>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</si>
  <si>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</si>
  <si>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</si>
  <si>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</si>
  <si>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</si>
  <si>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</si>
  <si>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</si>
  <si>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</si>
  <si>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</si>
  <si>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</si>
  <si>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</si>
  <si>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</si>
  <si>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</si>
  <si>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</si>
  <si>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</si>
  <si>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</si>
  <si>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</si>
  <si>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</si>
  <si>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</si>
  <si>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</si>
  <si>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</si>
  <si>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</si>
  <si>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</si>
  <si>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</si>
  <si>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</si>
  <si>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</si>
  <si>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</si>
  <si>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</si>
  <si>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</si>
  <si>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</si>
  <si>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</si>
  <si>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</si>
  <si>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</si>
  <si>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</si>
  <si>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</si>
  <si>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</si>
  <si>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</si>
  <si>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</si>
  <si>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</si>
  <si>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</si>
  <si>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</si>
  <si>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</si>
  <si>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</si>
  <si>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</si>
  <si>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</si>
  <si>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</si>
  <si>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</si>
  <si>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</si>
  <si>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</si>
  <si>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</si>
  <si>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</si>
  <si>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</si>
  <si>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</si>
  <si>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</si>
  <si>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</si>
  <si>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</si>
  <si>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</si>
  <si>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</si>
  <si>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</si>
  <si>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</si>
  <si>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</si>
  <si>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</si>
  <si>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</si>
  <si>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</si>
  <si>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</si>
  <si>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</si>
  <si>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</si>
  <si>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</si>
  <si>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</si>
  <si>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</si>
  <si>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</si>
  <si>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</si>
  <si>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</si>
  <si>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</si>
  <si>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</si>
  <si>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</si>
  <si>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</si>
  <si>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</si>
  <si>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</si>
  <si>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</si>
  <si>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</si>
  <si>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</si>
  <si>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</si>
  <si>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</si>
  <si>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</si>
  <si>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</si>
  <si>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</si>
  <si>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</si>
  <si>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</si>
  <si>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</si>
  <si>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</si>
  <si>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</si>
  <si>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</si>
  <si>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</si>
  <si>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</si>
  <si>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</si>
  <si>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</si>
  <si>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</si>
  <si>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</si>
  <si>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</si>
  <si>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</si>
  <si>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</si>
  <si>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</si>
  <si>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</si>
  <si>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</si>
  <si>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</si>
  <si>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</si>
  <si>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</si>
  <si>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</si>
  <si>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</si>
  <si>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</si>
  <si>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</si>
  <si>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</si>
  <si>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</si>
  <si>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</si>
  <si>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</si>
  <si>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</si>
  <si>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</si>
  <si>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</si>
  <si>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</si>
  <si>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</si>
  <si>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</si>
  <si>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</si>
  <si>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</si>
  <si>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</si>
  <si>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</si>
  <si>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</si>
  <si>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</si>
  <si>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</si>
  <si>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</si>
  <si>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</si>
  <si>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</si>
  <si>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</si>
  <si>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</si>
  <si>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</si>
  <si>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</si>
  <si>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</si>
  <si>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</si>
  <si>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</si>
  <si>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</si>
  <si>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</si>
  <si>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</si>
  <si>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</si>
  <si>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</si>
  <si>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</si>
  <si>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</si>
  <si>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</si>
  <si>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</si>
  <si>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</si>
  <si>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</si>
  <si>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</si>
  <si>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</si>
  <si>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</si>
  <si>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</si>
  <si>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</si>
  <si>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</si>
  <si>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</si>
  <si>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</si>
  <si>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</si>
  <si>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</si>
  <si>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</si>
  <si>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</si>
  <si>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</si>
  <si>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</si>
  <si>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</si>
  <si>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</si>
  <si>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</si>
  <si>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</si>
  <si>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</si>
  <si>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</si>
  <si>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</si>
  <si>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</si>
  <si>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</si>
  <si>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</si>
  <si>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</si>
  <si>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</si>
  <si>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</si>
  <si>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</si>
  <si>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</si>
  <si>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</si>
  <si>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</si>
  <si>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</si>
  <si>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</si>
  <si>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</si>
  <si>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</si>
  <si>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</si>
  <si>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</si>
  <si>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</si>
  <si>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</si>
  <si>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</si>
  <si>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</si>
  <si>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</si>
  <si>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</si>
  <si>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</si>
  <si>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</si>
  <si>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</si>
  <si>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</si>
  <si>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</si>
  <si>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</si>
  <si>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</si>
  <si>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</si>
  <si>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</si>
  <si>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</si>
  <si>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</si>
  <si>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</si>
  <si>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</si>
  <si>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</si>
  <si>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</si>
  <si>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</si>
  <si>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</si>
  <si>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</si>
  <si>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</si>
  <si>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</si>
  <si>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</si>
  <si>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</si>
  <si>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</si>
  <si>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</si>
  <si>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</si>
  <si>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</si>
  <si>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</si>
  <si>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</si>
  <si>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</si>
  <si>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</si>
  <si>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</si>
  <si>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</si>
  <si>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</si>
  <si>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</si>
  <si>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</si>
  <si>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</si>
  <si>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</si>
  <si>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</si>
  <si>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</si>
  <si>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</si>
  <si>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</si>
  <si>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</si>
  <si>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</si>
  <si>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</si>
  <si>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</si>
  <si>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</si>
  <si>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</si>
  <si>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</si>
  <si>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</si>
  <si>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</si>
  <si>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</si>
  <si>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</si>
  <si>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</si>
  <si>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</si>
  <si>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</si>
  <si>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</si>
  <si>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</si>
  <si>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</si>
  <si>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</si>
  <si>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</si>
  <si>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</si>
  <si>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</si>
  <si>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</si>
  <si>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</si>
  <si>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</si>
  <si>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</si>
  <si>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</si>
  <si>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</si>
  <si>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</si>
  <si>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</si>
  <si>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</si>
  <si>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</si>
  <si>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</si>
  <si>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</si>
  <si>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</si>
  <si>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</si>
  <si>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</si>
  <si>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</si>
  <si>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</si>
  <si>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</si>
  <si>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</si>
  <si>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</si>
  <si>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</si>
  <si>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</si>
  <si>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</si>
  <si>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</si>
  <si>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</si>
  <si>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</si>
  <si>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</si>
  <si>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</si>
  <si>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</si>
  <si>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</si>
  <si>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</si>
  <si>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</si>
  <si>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</si>
  <si>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</si>
  <si>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</si>
  <si>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</si>
  <si>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</si>
  <si>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</si>
  <si>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</si>
  <si>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</si>
  <si>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</si>
  <si>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</si>
  <si>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</si>
  <si>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</si>
  <si>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</si>
  <si>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</si>
  <si>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</si>
  <si>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</si>
  <si>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</si>
  <si>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</si>
  <si>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</si>
  <si>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</si>
  <si>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</si>
  <si>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</si>
  <si>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</si>
  <si>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</si>
  <si>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</si>
  <si>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</si>
  <si>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</si>
  <si>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</si>
  <si>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</si>
  <si>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</si>
  <si>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</si>
  <si>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</si>
  <si>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</si>
  <si>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</si>
  <si>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</si>
  <si>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</si>
  <si>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</si>
  <si>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</si>
  <si>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</si>
  <si>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</si>
  <si>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</si>
  <si>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</si>
  <si>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</si>
  <si>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</si>
  <si>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</si>
  <si>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</si>
  <si>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</si>
  <si>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</si>
  <si>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</si>
  <si>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</si>
  <si>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</si>
  <si>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</si>
  <si>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</si>
  <si>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</si>
  <si>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</si>
  <si>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</si>
  <si>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</si>
  <si>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</si>
  <si>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</si>
  <si>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</si>
  <si>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</si>
  <si>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</si>
  <si>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</si>
  <si>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</si>
  <si>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</si>
  <si>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</si>
  <si>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</si>
  <si>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</si>
  <si>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</si>
  <si>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</si>
  <si>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</si>
  <si>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</si>
  <si>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</si>
  <si>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</si>
  <si>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</si>
  <si>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</si>
  <si>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</si>
  <si>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</si>
  <si>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</si>
  <si>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</si>
  <si>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</si>
  <si>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</si>
  <si>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</si>
  <si>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</si>
  <si>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</si>
  <si>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</si>
  <si>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</si>
  <si>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</si>
  <si>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</si>
  <si>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</si>
  <si>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</si>
  <si>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</si>
  <si>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</si>
  <si>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</si>
  <si>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</si>
  <si>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</si>
  <si>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</si>
  <si>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</si>
  <si>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</si>
  <si>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</si>
  <si>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</si>
  <si>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</si>
  <si>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</si>
  <si>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</si>
  <si>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</si>
  <si>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</si>
  <si>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</si>
  <si>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</si>
  <si>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</si>
  <si>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</si>
  <si>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</si>
  <si>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</si>
  <si>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</si>
  <si>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</si>
  <si>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</si>
  <si>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</si>
  <si>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</si>
  <si>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</si>
  <si>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</si>
  <si>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</si>
  <si>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</si>
  <si>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</si>
  <si>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</si>
  <si>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</si>
  <si>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</si>
  <si>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</si>
  <si>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</si>
  <si>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</si>
  <si>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</si>
  <si>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</si>
  <si>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</si>
  <si>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</si>
  <si>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</si>
  <si>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</si>
  <si>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</si>
  <si>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</si>
  <si>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</si>
  <si>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</si>
  <si>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</si>
  <si>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</si>
  <si>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</si>
  <si>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</si>
  <si>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</si>
  <si>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</si>
  <si>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</si>
  <si>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</si>
  <si>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</si>
  <si>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</si>
  <si>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</si>
  <si>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</si>
  <si>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</si>
  <si>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</si>
  <si>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</si>
  <si>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</si>
  <si>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</si>
  <si>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</si>
  <si>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</si>
  <si>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</si>
  <si>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</si>
  <si>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</si>
  <si>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</si>
  <si>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</si>
  <si>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</si>
  <si>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</si>
  <si>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</si>
  <si>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</si>
  <si>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</si>
  <si>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</si>
  <si>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</si>
  <si>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</si>
  <si>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</si>
  <si>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</si>
  <si>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</si>
  <si>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</si>
  <si>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</si>
  <si>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</si>
  <si>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</si>
  <si>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</si>
  <si>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</si>
  <si>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</si>
  <si>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</si>
  <si>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</si>
  <si>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</si>
  <si>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</si>
  <si>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</si>
  <si>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</si>
  <si>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</si>
  <si>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</si>
  <si>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</si>
  <si>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</si>
  <si>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</si>
  <si>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</si>
  <si>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</si>
  <si>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</si>
  <si>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</si>
  <si>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</si>
  <si>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</si>
  <si>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</si>
  <si>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</si>
  <si>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</si>
  <si>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</si>
  <si>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</si>
  <si>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</si>
  <si>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</si>
  <si>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</si>
  <si>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</si>
  <si>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</si>
  <si>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</si>
  <si>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</si>
  <si>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</si>
  <si>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</si>
  <si>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</si>
  <si>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</si>
  <si>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</si>
  <si>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</si>
  <si>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</si>
  <si>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</si>
  <si>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</si>
  <si>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</si>
  <si>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</si>
  <si>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</si>
  <si>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</si>
  <si>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</si>
  <si>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</si>
  <si>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</si>
  <si>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</si>
  <si>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</si>
  <si>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</si>
  <si>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</si>
  <si>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</si>
  <si>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</si>
  <si>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</si>
  <si>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</si>
  <si>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</si>
  <si>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</si>
  <si>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</si>
  <si>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</si>
  <si>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</si>
  <si>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</si>
  <si>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</si>
  <si>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</si>
  <si>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</si>
  <si>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</si>
  <si>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</si>
  <si>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</si>
  <si>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</si>
  <si>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</si>
  <si>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</si>
  <si>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</si>
  <si>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</si>
  <si>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</si>
  <si>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</si>
  <si>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</si>
  <si>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</si>
  <si>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</si>
  <si>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</si>
  <si>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</si>
  <si>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</si>
  <si>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</si>
  <si>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</si>
  <si>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</si>
  <si>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</si>
  <si>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</si>
  <si>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</si>
  <si>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</si>
  <si>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</si>
  <si>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</si>
  <si>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</si>
  <si>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</si>
  <si>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</si>
  <si>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</si>
  <si>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</si>
  <si>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</si>
  <si>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</si>
  <si>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</si>
  <si>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</si>
  <si>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</si>
  <si>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</si>
  <si>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</si>
  <si>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</si>
  <si>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</si>
  <si>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</si>
  <si>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</si>
  <si>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</si>
  <si>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</si>
  <si>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</si>
  <si>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</si>
  <si>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</si>
  <si>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</si>
  <si>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</si>
  <si>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</si>
  <si>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</si>
  <si>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</si>
  <si>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</si>
  <si>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</si>
  <si>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</si>
  <si>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</si>
  <si>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</si>
  <si>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</si>
  <si>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</si>
  <si>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</si>
  <si>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</si>
  <si>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</si>
  <si>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</si>
  <si>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</si>
  <si>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</si>
  <si>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</si>
  <si>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</si>
  <si>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</si>
  <si>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</si>
  <si>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</si>
  <si>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</si>
  <si>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</si>
  <si>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</si>
  <si>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</si>
  <si>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</si>
  <si>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</si>
  <si>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</si>
  <si>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</si>
  <si>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</si>
  <si>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</si>
  <si>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</si>
  <si>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</si>
  <si>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</si>
  <si>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</si>
  <si>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</si>
  <si>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</si>
  <si>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</si>
  <si>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</si>
  <si>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</si>
  <si>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</si>
  <si>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</si>
  <si>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</si>
  <si>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</si>
  <si>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</si>
  <si>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</si>
  <si>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</si>
  <si>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</si>
  <si>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</si>
  <si>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</si>
  <si>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</si>
  <si>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</si>
  <si>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</si>
  <si>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</si>
  <si>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</si>
  <si>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</si>
  <si>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</si>
  <si>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</si>
  <si>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</si>
  <si>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</si>
  <si>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</si>
  <si>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</si>
  <si>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</si>
  <si>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</si>
  <si>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</si>
  <si>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</si>
  <si>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</si>
  <si>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</si>
  <si>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</si>
  <si>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</si>
  <si>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</si>
  <si>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</si>
  <si>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</si>
  <si>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</si>
  <si>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</si>
  <si>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</si>
  <si>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</si>
  <si>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</si>
  <si>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</si>
  <si>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</si>
  <si>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</si>
  <si>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</si>
  <si>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</si>
  <si>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</si>
  <si>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</si>
  <si>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</si>
  <si>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</si>
  <si>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</si>
  <si>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</si>
  <si>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</si>
  <si>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</si>
  <si>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</si>
  <si>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</si>
  <si>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</si>
  <si>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</si>
  <si>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</si>
  <si>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</si>
  <si>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</si>
  <si>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</si>
  <si>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</si>
  <si>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</si>
  <si>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</si>
  <si>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</si>
  <si>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</si>
  <si>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</si>
  <si>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</si>
  <si>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</si>
  <si>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</si>
  <si>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</si>
  <si>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</si>
  <si>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</si>
  <si>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</si>
  <si>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</si>
  <si>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</si>
  <si>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</si>
  <si>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</si>
  <si>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</si>
  <si>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</si>
  <si>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</si>
  <si>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</si>
  <si>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</si>
  <si>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</si>
  <si>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</si>
  <si>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</si>
  <si>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</si>
  <si>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</si>
  <si>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</si>
  <si>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</si>
  <si>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</si>
  <si>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</si>
  <si>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</si>
  <si>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</si>
  <si>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</si>
  <si>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</si>
  <si>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</si>
  <si>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</si>
  <si>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</si>
  <si>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</si>
  <si>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</si>
  <si>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</si>
  <si>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</si>
  <si>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</si>
  <si>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</si>
  <si>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</si>
  <si>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</si>
  <si>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</si>
  <si>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</si>
  <si>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</si>
  <si>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</si>
  <si>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</si>
  <si>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</si>
  <si>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</si>
  <si>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</si>
  <si>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</si>
  <si>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</si>
  <si>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</si>
  <si>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</si>
  <si>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</si>
  <si>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</si>
  <si>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</si>
  <si>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</si>
  <si>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</si>
  <si>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</si>
  <si>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</si>
  <si>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</si>
  <si>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</si>
  <si>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</si>
  <si>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</si>
  <si>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</si>
  <si>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</si>
  <si>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</si>
  <si>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</si>
  <si>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</si>
  <si>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</si>
  <si>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</si>
  <si>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</si>
  <si>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</si>
  <si>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</si>
  <si>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</si>
  <si>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</si>
  <si>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</si>
  <si>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</si>
  <si>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</si>
  <si>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</si>
  <si>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</si>
  <si>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</si>
  <si>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</si>
  <si>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</si>
  <si>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</si>
  <si>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</si>
  <si>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</si>
  <si>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</si>
  <si>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</si>
  <si>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</si>
  <si>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</si>
  <si>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</si>
  <si>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</si>
  <si>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</si>
  <si>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</si>
  <si>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</si>
  <si>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</si>
  <si>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</si>
  <si>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</si>
  <si>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</si>
  <si>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</si>
  <si>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</si>
  <si>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</si>
  <si>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</si>
  <si>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</si>
  <si>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</si>
  <si>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</si>
  <si>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</si>
  <si>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</si>
  <si>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</si>
  <si>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</si>
  <si>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</si>
  <si>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</si>
  <si>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</si>
  <si>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</si>
  <si>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</si>
  <si>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</si>
  <si>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</si>
  <si>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</si>
  <si>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</si>
  <si>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</si>
  <si>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</si>
  <si>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</si>
  <si>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</si>
  <si>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</si>
  <si>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</si>
  <si>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</si>
  <si>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</si>
  <si>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</si>
  <si>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</si>
  <si>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</si>
  <si>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</si>
  <si>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</si>
  <si>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</si>
  <si>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</si>
  <si>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</si>
  <si>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</si>
  <si>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</si>
  <si>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</si>
  <si>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</si>
  <si>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</si>
  <si>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</si>
  <si>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</si>
  <si>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</si>
  <si>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</si>
  <si>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</si>
  <si>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</si>
  <si>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</si>
  <si>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</si>
  <si>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</si>
  <si>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</si>
  <si>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</si>
  <si>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</si>
  <si>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</si>
  <si>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</si>
  <si>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</si>
  <si>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</si>
  <si>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</si>
  <si>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</si>
  <si>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</si>
  <si>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</si>
  <si>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</si>
  <si>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</si>
  <si>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</si>
  <si>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</si>
  <si>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</si>
  <si>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</si>
  <si>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</si>
  <si>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</si>
  <si>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</si>
  <si>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</si>
  <si>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</si>
  <si>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</si>
  <si>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</si>
  <si>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</si>
  <si>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</si>
  <si>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</si>
  <si>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</si>
  <si>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</si>
  <si>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</si>
  <si>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</si>
  <si>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</si>
  <si>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</si>
  <si>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</si>
  <si>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</si>
  <si>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</si>
  <si>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</si>
  <si>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</si>
  <si>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</si>
  <si>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</si>
  <si>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</si>
  <si>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</si>
  <si>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</si>
  <si>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</si>
  <si>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</si>
  <si>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</si>
  <si>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</si>
  <si>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</si>
  <si>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</si>
  <si>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</si>
  <si>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</si>
  <si>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</si>
  <si>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</si>
  <si>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</si>
  <si>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</si>
  <si>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</si>
  <si>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</si>
  <si>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</si>
  <si>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</si>
  <si>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</si>
  <si>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</si>
  <si>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</si>
  <si>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</si>
  <si>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</si>
  <si>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</si>
  <si>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</si>
  <si>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</si>
  <si>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</si>
  <si>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</si>
  <si>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</si>
  <si>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</si>
  <si>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</si>
  <si>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</si>
  <si>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</si>
  <si>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</si>
  <si>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</si>
  <si>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</si>
  <si>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</si>
  <si>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</si>
  <si>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</si>
  <si>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</si>
  <si>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</si>
  <si>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</si>
  <si>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</si>
  <si>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</si>
  <si>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</si>
  <si>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</si>
  <si>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</si>
  <si>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</si>
  <si>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</si>
  <si>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</si>
  <si>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</si>
  <si>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</si>
  <si>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</si>
  <si>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</si>
  <si>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</si>
  <si>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</si>
  <si>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</si>
  <si>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</si>
  <si>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</si>
  <si>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</si>
  <si>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</si>
  <si>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</si>
  <si>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</si>
  <si>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</si>
  <si>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</si>
  <si>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</si>
  <si>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</si>
  <si>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</si>
  <si>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</si>
  <si>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</si>
  <si>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</si>
  <si>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</si>
  <si>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</si>
  <si>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</si>
  <si>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</si>
  <si>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</si>
  <si>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</si>
  <si>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</si>
  <si>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</si>
  <si>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</si>
  <si>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</si>
  <si>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</si>
  <si>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</si>
  <si>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</si>
  <si>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</si>
  <si>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</si>
  <si>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</si>
  <si>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</si>
  <si>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</si>
  <si>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</si>
  <si>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</si>
  <si>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</si>
  <si>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</si>
  <si>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</si>
  <si>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</si>
  <si>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</si>
  <si>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</si>
  <si>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</si>
  <si>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</si>
  <si>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</si>
  <si>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</si>
  <si>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</si>
  <si>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</si>
  <si>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</si>
  <si>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</si>
  <si>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</si>
  <si>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</si>
  <si>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</si>
  <si>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</si>
  <si>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</si>
  <si>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</si>
  <si>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</si>
  <si>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</si>
  <si>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</si>
  <si>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</si>
  <si>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</si>
  <si>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</si>
  <si>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</si>
  <si>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</si>
  <si>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</si>
  <si>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</si>
  <si>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</si>
  <si>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</si>
  <si>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</si>
  <si>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</si>
  <si>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</si>
  <si>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</si>
  <si>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</si>
  <si>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</si>
  <si>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</si>
  <si>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</si>
  <si>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</si>
  <si>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</si>
  <si>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</si>
  <si>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</si>
  <si>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</si>
  <si>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</si>
  <si>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</si>
  <si>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</si>
  <si>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</si>
  <si>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</si>
  <si>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</si>
  <si>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</si>
  <si>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</si>
  <si>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</si>
  <si>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</si>
  <si>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</si>
  <si>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</si>
  <si>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</si>
  <si>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</si>
  <si>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</si>
  <si>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</si>
  <si>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</si>
  <si>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</si>
  <si>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</si>
  <si>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</si>
  <si>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</si>
  <si>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</si>
  <si>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</si>
  <si>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</si>
  <si>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</si>
  <si>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</si>
  <si>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</si>
  <si>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</si>
  <si>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</si>
  <si>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</si>
  <si>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</si>
  <si>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</si>
  <si>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</si>
  <si>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</si>
  <si>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</si>
  <si>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</si>
  <si>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</si>
  <si>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</si>
  <si>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</si>
  <si>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</si>
  <si>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</si>
  <si>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</si>
  <si>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</si>
  <si>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</si>
  <si>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</si>
  <si>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</si>
  <si>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</si>
  <si>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</si>
  <si>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</si>
  <si>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</si>
  <si>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</si>
  <si>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</si>
  <si>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</si>
  <si>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</si>
  <si>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</si>
  <si>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</si>
  <si>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</si>
  <si>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</si>
  <si>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</si>
  <si>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</si>
  <si>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</si>
  <si>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</si>
  <si>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</si>
  <si>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</si>
  <si>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</si>
  <si>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</si>
  <si>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</si>
  <si>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</si>
  <si>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</si>
  <si>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</si>
  <si>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</si>
  <si>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</si>
  <si>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</si>
  <si>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</si>
  <si>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</si>
  <si>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</si>
  <si>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</si>
  <si>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</si>
  <si>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</si>
  <si>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</si>
  <si>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</si>
  <si>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</si>
  <si>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</si>
  <si>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</si>
  <si>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</si>
  <si>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</si>
  <si>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</si>
  <si>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</si>
  <si>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</si>
  <si>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</si>
  <si>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</si>
  <si>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</si>
  <si>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</si>
  <si>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</si>
  <si>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</si>
  <si>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</si>
  <si>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</si>
  <si>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</si>
  <si>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</si>
  <si>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</si>
  <si>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</si>
  <si>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</si>
  <si>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</si>
  <si>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</si>
  <si>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</si>
  <si>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</si>
  <si>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</si>
  <si>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</si>
  <si>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</si>
  <si>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</si>
  <si>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</si>
  <si>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</si>
  <si>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</si>
  <si>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</si>
  <si>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</si>
  <si>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</si>
  <si>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</si>
  <si>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</si>
  <si>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</si>
  <si>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</si>
  <si>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</si>
  <si>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</si>
  <si>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</si>
  <si>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</si>
  <si>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</si>
  <si>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</si>
  <si>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</si>
  <si>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</si>
  <si>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</si>
  <si>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</si>
  <si>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</si>
  <si>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</si>
  <si>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</si>
  <si>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</si>
  <si>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</si>
  <si>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</si>
  <si>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</si>
  <si>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</si>
  <si>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</si>
  <si>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</si>
  <si>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</si>
  <si>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</si>
  <si>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</si>
  <si>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</si>
  <si>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</si>
  <si>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</si>
  <si>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</si>
  <si>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</si>
  <si>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</si>
  <si>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</si>
  <si>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</si>
  <si>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</si>
  <si>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</si>
  <si>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</si>
  <si>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</si>
  <si>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</si>
  <si>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</si>
  <si>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</si>
  <si>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</si>
  <si>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</si>
  <si>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</si>
  <si>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</si>
  <si>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</si>
  <si>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</si>
  <si>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</si>
  <si>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</si>
  <si>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</si>
  <si>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</si>
  <si>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</si>
  <si>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</si>
  <si>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</si>
  <si>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</si>
  <si>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</si>
  <si>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</si>
  <si>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</si>
  <si>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</si>
  <si>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</si>
  <si>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</si>
  <si>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</si>
  <si>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</si>
  <si>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</si>
  <si>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</si>
  <si>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</si>
  <si>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</si>
  <si>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</si>
  <si>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</si>
  <si>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</si>
  <si>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</si>
  <si>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</si>
  <si>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</si>
  <si>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</si>
  <si>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</si>
  <si>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</si>
  <si>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</si>
  <si>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</si>
  <si>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</si>
  <si>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</si>
  <si>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</si>
  <si>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</si>
  <si>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</si>
  <si>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</si>
  <si>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</si>
  <si>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</si>
  <si>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</si>
  <si>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</si>
  <si>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</si>
  <si>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</si>
  <si>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</si>
  <si>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</si>
  <si>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</si>
  <si>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</si>
  <si>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</si>
  <si>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</si>
  <si>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</si>
  <si>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</si>
  <si>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</si>
  <si>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</si>
  <si>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</si>
  <si>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</si>
  <si>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</si>
  <si>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</si>
  <si>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</si>
  <si>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</si>
  <si>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</si>
  <si>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</si>
  <si>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</si>
  <si>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</si>
  <si>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</si>
  <si>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</si>
  <si>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</si>
  <si>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</si>
  <si>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</si>
  <si>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</si>
  <si>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</si>
  <si>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</si>
  <si>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</si>
  <si>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</si>
  <si>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</si>
  <si>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</si>
  <si>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</si>
  <si>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</si>
  <si>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</si>
  <si>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</si>
  <si>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</si>
  <si>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</si>
  <si>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</si>
  <si>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</si>
  <si>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</si>
  <si>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</si>
  <si>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</si>
  <si>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</si>
  <si>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</si>
  <si>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</si>
  <si>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</si>
  <si>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</si>
  <si>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</si>
  <si>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</si>
  <si>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</si>
  <si>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</si>
  <si>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</si>
  <si>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</si>
  <si>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</si>
  <si>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</si>
  <si>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</si>
  <si>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</si>
  <si>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</si>
  <si>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</si>
  <si>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</si>
  <si>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</si>
  <si>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</si>
  <si>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</si>
  <si>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</si>
  <si>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</si>
  <si>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</si>
  <si>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</si>
  <si>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</si>
  <si>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</si>
  <si>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</si>
  <si>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</si>
  <si>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</si>
  <si>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</si>
  <si>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</si>
  <si>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</si>
  <si>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</si>
  <si>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</si>
  <si>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</si>
  <si>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</si>
  <si>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</si>
  <si>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</si>
  <si>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</si>
  <si>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</si>
  <si>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</si>
  <si>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</si>
  <si>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</si>
  <si>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</si>
  <si>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</si>
  <si>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</si>
  <si>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</si>
  <si>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</si>
  <si>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</si>
  <si>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</si>
  <si>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</si>
  <si>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</si>
  <si>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</si>
  <si>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</si>
  <si>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</si>
  <si>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</si>
  <si>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</si>
  <si>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</si>
  <si>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</si>
  <si>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</si>
  <si>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</si>
  <si>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</si>
  <si>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</si>
  <si>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</si>
  <si>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</si>
  <si>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</si>
  <si>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</si>
  <si>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</si>
  <si>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</si>
  <si>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</si>
  <si>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</si>
  <si>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</si>
  <si>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</si>
  <si>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</si>
  <si>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</si>
  <si>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</si>
  <si>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</si>
  <si>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</si>
  <si>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</si>
  <si>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</si>
  <si>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</si>
  <si>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</si>
  <si>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</si>
  <si>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</si>
  <si>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</si>
  <si>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</si>
  <si>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</si>
  <si>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</si>
  <si>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</si>
  <si>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</si>
  <si>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</si>
  <si>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</si>
  <si>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</si>
  <si>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</si>
  <si>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</si>
  <si>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</si>
  <si>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</si>
  <si>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</si>
  <si>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</si>
  <si>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</si>
  <si>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</si>
  <si>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</si>
  <si>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</si>
  <si>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</si>
  <si>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</si>
  <si>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</si>
  <si>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</si>
  <si>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</si>
  <si>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</si>
  <si>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</si>
  <si>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</si>
  <si>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</si>
  <si>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</si>
  <si>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</si>
  <si>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</si>
  <si>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</si>
  <si>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</si>
  <si>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</si>
  <si>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</si>
  <si>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</si>
  <si>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</si>
  <si>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</si>
  <si>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</si>
  <si>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</si>
  <si>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</si>
  <si>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</si>
  <si>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</si>
  <si>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</si>
  <si>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</si>
  <si>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</si>
  <si>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</si>
  <si>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</si>
  <si>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</si>
  <si>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</si>
  <si>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</si>
  <si>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</si>
  <si>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</si>
  <si>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</si>
  <si>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</si>
  <si>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</si>
  <si>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</si>
  <si>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</si>
  <si>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</si>
  <si>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</si>
  <si>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</si>
  <si>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</si>
  <si>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</si>
  <si>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</si>
  <si>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</si>
  <si>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</si>
  <si>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</si>
  <si>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</si>
  <si>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</si>
  <si>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</si>
  <si>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</si>
  <si>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</si>
  <si>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</si>
  <si>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</si>
  <si>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</si>
  <si>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</si>
  <si>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</si>
  <si>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</si>
  <si>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</si>
  <si>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</si>
  <si>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</si>
  <si>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</si>
  <si>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</si>
  <si>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</si>
  <si>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</si>
  <si>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</si>
  <si>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</si>
  <si>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</si>
  <si>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</si>
  <si>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</si>
  <si>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</si>
  <si>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</si>
  <si>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</si>
  <si>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</si>
  <si>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</si>
  <si>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</si>
  <si>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</si>
  <si>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</si>
  <si>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</si>
  <si>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</si>
  <si>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</si>
  <si>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</si>
  <si>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</si>
  <si>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</si>
  <si>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</si>
  <si>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</si>
  <si>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</si>
  <si>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</si>
  <si>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</si>
  <si>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</si>
  <si>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</si>
  <si>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</si>
  <si>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</si>
  <si>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</si>
  <si>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</si>
  <si>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</si>
  <si>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</si>
  <si>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</si>
  <si>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</si>
  <si>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</si>
  <si>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</si>
  <si>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</si>
  <si>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</si>
  <si>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</si>
  <si>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</si>
  <si>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</si>
  <si>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</si>
  <si>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</si>
  <si>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</si>
  <si>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</si>
  <si>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</si>
  <si>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</si>
  <si>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</si>
  <si>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</si>
  <si>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</si>
  <si>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</si>
  <si>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</si>
  <si>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</si>
  <si>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</si>
  <si>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</si>
  <si>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</si>
  <si>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</si>
  <si>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</si>
  <si>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</si>
  <si>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</si>
  <si>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</si>
  <si>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</si>
  <si>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</si>
  <si>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</si>
  <si>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</si>
  <si>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</si>
  <si>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</si>
  <si>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</si>
  <si>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</si>
  <si>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</si>
  <si>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</si>
  <si>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</si>
  <si>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</si>
  <si>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</si>
  <si>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</si>
  <si>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</si>
  <si>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</si>
  <si>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</si>
  <si>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</si>
  <si>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</si>
  <si>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</si>
  <si>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</si>
  <si>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</si>
  <si>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</si>
  <si>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</si>
  <si>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</si>
  <si>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</si>
  <si>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</si>
  <si>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</si>
  <si>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</si>
  <si>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</si>
  <si>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</si>
  <si>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</si>
  <si>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</si>
  <si>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</si>
  <si>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</si>
  <si>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</si>
  <si>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</si>
  <si>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</si>
  <si>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</si>
  <si>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</si>
  <si>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</si>
  <si>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</si>
  <si>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</si>
  <si>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</si>
  <si>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</si>
  <si>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</si>
  <si>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</si>
  <si>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</si>
  <si>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</si>
  <si>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</si>
  <si>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</si>
  <si>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</si>
  <si>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</si>
  <si>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</si>
  <si>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</si>
  <si>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</si>
  <si>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</si>
  <si>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</si>
  <si>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</si>
  <si>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</si>
  <si>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</si>
  <si>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</si>
  <si>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</si>
  <si>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</si>
  <si>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</si>
  <si>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</si>
  <si>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</si>
  <si>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</si>
  <si>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</si>
  <si>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</si>
  <si>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</si>
  <si>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</si>
  <si>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</si>
  <si>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</si>
  <si>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</si>
  <si>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</si>
  <si>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</si>
  <si>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</si>
  <si>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</si>
  <si>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</si>
  <si>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</si>
  <si>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</si>
  <si>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</si>
  <si>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</si>
  <si>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</si>
  <si>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</si>
  <si>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</si>
  <si>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</si>
  <si>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</si>
  <si>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</si>
  <si>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</si>
  <si>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</si>
  <si>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</si>
  <si>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</si>
  <si>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</si>
  <si>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PCM-20251115-00000223</t>
  </si>
  <si>
    <t xml:space="preserve">Restored by PG </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</si>
  <si>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</si>
  <si>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</si>
  <si>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</si>
  <si>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</si>
  <si>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</si>
  <si>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</si>
  <si>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PCM-20251115-00000207</t>
  </si>
  <si>
    <t>was night access issue / USF area team EM team on the way  120 mins</t>
  </si>
  <si>
    <t>PCM-20251115-00000515</t>
  </si>
  <si>
    <t>10 mins</t>
  </si>
  <si>
    <t>PCM-20251115-00000547</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</si>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</sst>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4" totalsRowShown="0" headerRowDxfId="174" dataDxfId="173" headerRowBorderDxfId="171" tableBorderDxfId="172" totalsRowBorderDxfId="170">
  <autoFilter ref="A1:L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27" totalsRowShown="0" headerRowDxfId="64" dataDxfId="63" headerRowBorderDxfId="61" tableBorderDxfId="62">
  <autoFilter ref="A1:L10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3" totalsRowShown="0" headerRowDxfId="48" dataDxfId="47" headerRowBorderDxfId="45" tableBorderDxfId="46" totalsRowBorderDxfId="44">
  <autoFilter ref="A1:L1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K10" sqref="K10"/>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313.29030451388826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45976.238730671299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45976.238730671299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45976.238730671299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45976.238730671299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45976.238730671299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45976.238730671299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45976.238730671299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45976.238730671299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45976.238730671299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45976.238730671299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45976.238730671299</v>
      </c>
      <c r="H13" s="111"/>
      <c r="I13" s="109" t="str">
        <f>IFERROR(VLOOKUP(D13,DB!A:F,6,0),"")</f>
        <v/>
      </c>
      <c r="J13" s="109" t="str">
        <f>IFERROR(VLOOKUP(D13,DB!A:G,7,0),"")</f>
        <v/>
      </c>
      <c r="K13" s="113"/>
      <c r="L13" s="114" t="str">
        <f>IFERROR(VLOOKUP(D13,DB!A:I,9,0),"")</f>
        <v/>
      </c>
    </row>
    <row r="14" spans="1:15" ht="15" customHeight="1">
      <c r="A14" s="117"/>
      <c r="B14" s="118" t="str">
        <f>IFERROR(VLOOKUP(D14,DB!A:K,11,0),"")</f>
        <v/>
      </c>
      <c r="C14" s="118"/>
      <c r="D14" s="118"/>
      <c r="E14" s="119"/>
      <c r="F14" s="120"/>
      <c r="G14" s="121">
        <f t="shared" ca="1" si="0"/>
        <v>45976.238730671299</v>
      </c>
      <c r="H14" s="120"/>
      <c r="I14" s="118" t="str">
        <f>IFERROR(VLOOKUP(D14,DB!A:F,6,0),"")</f>
        <v/>
      </c>
      <c r="J14" s="118" t="str">
        <f>IFERROR(VLOOKUP(D14,DB!A:G,7,0),"")</f>
        <v/>
      </c>
      <c r="K14" s="122"/>
      <c r="L14" s="123" t="str">
        <f>IFERROR(VLOOKUP(D14,DB!A:I,9,0),"")</f>
        <v/>
      </c>
    </row>
    <row r="15" spans="1:15" ht="15" customHeight="1">
      <c r="A15" s="150"/>
      <c r="B15" s="151" t="str">
        <f>IFERROR(VLOOKUP(D15,DB!A:K,11,0),"")</f>
        <v/>
      </c>
      <c r="C15" s="151"/>
      <c r="D15" s="151"/>
      <c r="E15" s="152"/>
      <c r="F15" s="149"/>
      <c r="G15" s="153">
        <f ca="1">IFERROR(NOW()-F15,"")</f>
        <v>45976.238730439814</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45976.238730439814</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45976.238730439814</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45976.238730439814</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45976.238730439814</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45976.238730439814</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45976.238730439814</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45976.238730439814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45976.238730439814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45976.238730439814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45976.238730439814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45976.238730439814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45976.238730439814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45976.238730439814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45976.238730439814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45976.238730439814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45976.238730439814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45976.238730439814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45976.238730439814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45976.238730439814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45976.238730439814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45976.238730439814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45976.238730439814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45976.238730439814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45976.238730439814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45976.238730439814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45976.238730439814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45976.238730439814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45976.238730439814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45976.238730439814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45976.238730439814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45976.238730439814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45976.238730439814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45976.238730439814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45976.238730439814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45976.238730439814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45976.238730439814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45976.238730439814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45976.238730439814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45976.238730439814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45976.238730439814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45976.238730439814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45976.238730439814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45976.238730439814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45976.238730439814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45976.238730439814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45976.238730439814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45976.238730439814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45976.238730439814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45976.238730439814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45976.238730439814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45976.238730439814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45976.238730439814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45976.238730439814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45976.238730439814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45976.238730439814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45976.238730439814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45976.238730439814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45976.238730439814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45976.238730439814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45976.238730439814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45976.238730439814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45976.238730439814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45976.238730439814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45976.238730439814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45976.238730439814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45976.238730439814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45976.238730439814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45976.238730439814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45976.238730439814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45976.238730439814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45976.238730439814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45976.238730439814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45976.238730439814</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45976.238730439814</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45976.238730439814</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45976.238730439814</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45976.238730439814</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45976.238730439814</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45976.238730439814</v>
      </c>
      <c r="H94" s="149"/>
      <c r="I94" s="151" t="str">
        <f>IFERROR(VLOOKUP(D94,DB!A:F,6,0),"")</f>
        <v/>
      </c>
      <c r="J94" s="151" t="str">
        <f>IFERROR(VLOOKUP(D94,DB!A:G,7,0),"")</f>
        <v/>
      </c>
      <c r="K94" s="154"/>
      <c r="L94" s="155" t="str">
        <f>IFERROR(VLOOKUP(D94,DB!A:I,9,0),"")</f>
        <v/>
      </c>
    </row>
  </sheetData>
  <customSheetViews>
    <customSheetView guid="{F6042A99-DD27-4453-835D-0834D95730CC}" filter="1" showAutoFilter="1">
      <pageMargins left="0" right="0" top="0" bottom="0" header="0" footer="0"/>
      <autoFilter ref="B1:M1" xr:uid="{03866FFC-951D-46E5-AED4-B41CF893E25C}"/>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A8" sqref="A8:X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151.23889270833752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19898</v>
      </c>
      <c r="E4" s="103" t="s">
        <v>39021</v>
      </c>
      <c r="F4" s="104">
        <v>45976.050763888888</v>
      </c>
      <c r="G4" s="105">
        <f ca="1">IFERROR(NOW()-F4,"-")</f>
        <v>0.18796655092592118</v>
      </c>
      <c r="H4" s="104">
        <v>45976.045983796299</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45976.238730439814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45976.238730439814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45976.238730439814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45976.238730439814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45976.238730439814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45976.238730439814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45976.238730439814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45976.238730439814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45976.238730439814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45976.238730439814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45976.238730439814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45976.238730439814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45976.238730439814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45976.238730439814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45976.238730439814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45976.238730439814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45976.238730439814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45976.238730439814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45976.238730439814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45976.238730439814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45976.238730439814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45976.238730439814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45976.238730439814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45976.238730439814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45976.238730439814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45976.238730439814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45976.238730439814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45976.238730439814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45976.238730439814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45976.238730439814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45976.238730439814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45976.238730439814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ca="1">IFERROR(NOW()-F37,"-")</f>
        <v>45976.238730439814</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27"/>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2"/>
      <c r="G2" s="21">
        <f t="shared" ref="G2:G52" ca="1" si="0">IFERROR(NOW()-F2,"-")</f>
        <v>45976.238730671299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45976.238730671299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45976.238730671299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45976.238730671299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45976.238730671299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45976.238730671299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45976.238730671299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45976.238730671299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45976.238730671299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45976.238730671299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45976.238730671299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45976.238730671299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45976.238730671299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45976.238730671299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45976.238730671299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45976.238730671299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45976.238730671299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45976.238730671299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45976.238730671299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45976.238730671299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45976.238730671299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45976.238730671299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45976.238730671299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45976.238730671299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45976.238730671299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45976.238730671299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45976.238730671299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45976.238730671299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45976.238730671299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45976.238730671299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45976.238730671299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45976.238730671299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45976.238730671299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45976.238730671299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45976.238730671299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45976.238730671299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45976.238730671299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45976.238730671299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45976.238730671299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45976.238730671299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45976.238730671299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45976.238730671299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45976.238730671299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45976.238730671299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45976.238730671299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45976.238730671299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45976.238730671299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45976.238730671299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45976.238730671299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45976.238730671299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45976.238730671299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ref="G53:G116" ca="1" si="1">IFERROR(NOW()-F53,"-")</f>
        <v>45976.238730671299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45976.238730671299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45976.238730671299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45976.238730671299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45976.238730671299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45976.238730671299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45976.238730671299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45976.238730671299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45976.238730671299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45976.238730671299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45976.238730671299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45976.238730671299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45976.238730671299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45976.238730671299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45976.238730671299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45976.238730671299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45976.238730671299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45976.238730671299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45976.238730671299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45976.238730671299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45976.238730671299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45976.238730671299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45976.238730671299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45976.238730671299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45976.238730671299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45976.238730671299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45976.238730671299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45976.238730671299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45976.238730671299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45976.238730671299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45976.238730671299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45976.238730671299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45976.238730671299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45976.238730671299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45976.238730671299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45976.238730671299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45976.238730671299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45976.238730671299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45976.238730671299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45976.238730671299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45976.238730671299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45976.238730671299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45976.238730671299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45976.238730671299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45976.238730671299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45976.238730671299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45976.238730671299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45976.238730671299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45976.238730671299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45976.238730671299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45976.238730671299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45976.238730671299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45976.238730671299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45976.238730671299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45976.238730671299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45976.238730671299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45976.238730671299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45976.238730671299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45976.238730671299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45976.238730671299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45976.238730671299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45976.238730671299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45976.238730671299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45976.238730671299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ref="G117:G180" ca="1" si="2">IFERROR(NOW()-F117,"-")</f>
        <v>45976.238730671299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45976.238730671299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45976.238730671299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45976.238730671299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45976.238730671299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45976.238730671299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45976.238730671299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45976.238730671299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45976.238730671299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45976.238730671299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45976.238730671299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45976.238730671299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45976.238730671299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45976.238730671299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45976.238730671299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45976.238730671299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45976.238730671299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45976.238730671299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45976.238730671299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45976.238730671299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45976.238730671299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45976.238730671299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45976.238730671299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45976.238730671299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45976.238730671299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45976.238730671299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45976.238730671299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45976.238730671299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45976.238730671299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45976.238730671299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45976.238730671299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45976.238730671299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45976.238730671299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45976.238730671299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45976.238730671299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45976.238730671299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45976.238730671299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45976.238730671299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45976.238730671299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45976.238730671299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45976.238730671299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45976.238730671299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45976.238730671299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45976.238730671299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45976.238730671299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45976.238730671299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45976.238730671299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45976.238730671299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45976.238730671299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45976.238730671299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45976.238730671299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45976.238730671299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45976.238730671299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45976.238730671299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45976.238730671299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45976.238730671299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45976.238730671299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45976.238730671299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45976.238730671299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45976.238730671299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45976.238730671299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45976.238730671299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45976.238730671299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45976.238730671299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ref="G181:G244" ca="1" si="3">IFERROR(NOW()-F181,"-")</f>
        <v>45976.238730671299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45976.238730671299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45976.238730671299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45976.238730671299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45976.238730671299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45976.238730671299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45976.238730671299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45976.238730671299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45976.238730671299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45976.238730671299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45976.238730671299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45976.238730671299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45976.238730671299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45976.238730671299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45976.238730671299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45976.238730671299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45976.238730671299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45976.238730671299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45976.238730671299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45976.238730671299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45976.238730671299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45976.238730671299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45976.238730671299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45976.238730671299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45976.238730671299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45976.238730671299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45976.238730671299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45976.238730671299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45976.238730671299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45976.238730671299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45976.238730671299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45976.238730671299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45976.238730671299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45976.238730671299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45976.238730671299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45976.238730671299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45976.238730671299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45976.238730671299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45976.238730671299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45976.238730671299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45976.238730671299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45976.238730671299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45976.238730671299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45976.238730671299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45976.238730671299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45976.238730671299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45976.238730671299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45976.238730671299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45976.238730671299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45976.238730671299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45976.238730671299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45976.238730671299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45976.238730671299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45976.238730671299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45976.238730671299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45976.238730671299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45976.238730671299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45976.238730671299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45976.238730671299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45976.238730671299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45976.238730671299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45976.238730671299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45976.238730671299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45976.238730671299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ref="G245:G308" ca="1" si="4">IFERROR(NOW()-F245,"-")</f>
        <v>45976.238730671299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45976.238730671299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45976.238730671299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45976.238730671299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45976.238730671299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45976.238730671299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45976.238730671299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45976.238730671299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45976.238730671299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45976.238730671299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45976.238730671299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45976.238730671299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45976.238730671299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45976.238730671299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45976.238730671299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45976.238730671299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45976.238730671299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45976.238730671299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45976.238730671299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45976.238730671299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45976.238730671299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45976.238730671299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45976.238730671299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45976.238730671299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45976.238730671299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45976.238730671299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45976.238730671299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45976.238730671299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45976.238730671299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45976.238730671299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45976.238730671299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45976.238730671299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45976.238730671299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45976.238730671299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45976.238730671299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45976.238730671299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45976.238730671299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45976.238730671299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45976.238730671299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45976.238730671299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45976.238730671299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45976.238730671299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45976.238730671299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45976.238730671299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45976.238730671299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45976.238730671299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45976.238730671299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45976.238730671299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45976.238730671299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45976.238730671299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45976.238730671299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45976.238730671299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45976.238730671299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45976.238730671299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45976.238730671299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45976.238730671299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45976.238730671299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45976.238730671299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45976.238730671299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45976.238730671299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45976.238730671299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45976.238730671299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45976.238730671299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45976.238730671299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ref="G309:G372" ca="1" si="5">IFERROR(NOW()-F309,"-")</f>
        <v>45976.238730671299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45976.238730671299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45976.238730671299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45976.238730671299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45976.238730671299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45976.238730671299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45976.238730671299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45976.238730671299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45976.238730671299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45976.238730671299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45976.238730671299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45976.238730671299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45976.238730671299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45976.238730671299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45976.238730671299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45976.238730671299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45976.238730671299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45976.238730671299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45976.238730671299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45976.238730671299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45976.238730671299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45976.238730671299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45976.238730671299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45976.238730671299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45976.238730671299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45976.238730671299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45976.238730671299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45976.238730671299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45976.238730671299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45976.238730671299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45976.238730671299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45976.238730671299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45976.238730671299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45976.238730671299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45976.238730671299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45976.238730671299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45976.238730671299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45976.238730671299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45976.238730671299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45976.238730671299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45976.238730671299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45976.238730671299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45976.238730671299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45976.238730671299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45976.238730671299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45976.238730671299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45976.238730671299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45976.238730671299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45976.238730671299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45976.238730671299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45976.238730671299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45976.238730671299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45976.238730671299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45976.238730671299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45976.238730671299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45976.238730671299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45976.238730671299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45976.238730671299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45976.238730671299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45976.238730671299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45976.238730671299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45976.238730671299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45976.238730671299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45976.238730671299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ref="G373:G436" ca="1" si="6">IFERROR(NOW()-F373,"-")</f>
        <v>45976.238730671299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45976.238730671299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45976.238730671299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45976.238730671299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45976.238730671299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45976.238730671299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45976.238730671299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45976.238730671299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45976.238730671299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45976.238730671299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45976.238730671299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45976.238730671299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45976.238730671299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45976.238730671299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45976.238730671299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45976.238730671299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45976.238730671299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45976.238730671299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45976.238730671299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45976.238730671299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45976.238730671299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45976.238730671299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45976.238730671299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45976.238730671299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45976.238730671299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45976.238730671299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45976.238730671299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45976.238730671299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45976.238730671299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45976.238730671299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45976.238730671299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45976.238730671299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45976.238730671299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45976.238730671299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45976.238730671299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45976.238730671299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45976.238730671299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45976.238730671299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45976.238730671299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45976.238730671299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45976.238730671299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45976.238730671299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45976.238730671299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45976.238730671299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45976.238730671299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45976.238730671299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45976.238730671299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45976.238730671299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45976.238730671299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45976.238730671299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45976.238730671299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45976.238730671299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45976.238730671299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45976.238730671299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45976.238730671299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45976.238730671299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45976.238730671299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45976.238730671299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45976.238730671299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45976.238730671299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45976.238730671299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45976.238730671299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45976.238730671299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45976.238730671299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ref="G437:G500" ca="1" si="7">IFERROR(NOW()-F437,"-")</f>
        <v>45976.238730671299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45976.238730671299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45976.238730671299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45976.238730671299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45976.238730671299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45976.238730671299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45976.238730671299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45976.238730671299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45976.238730671299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45976.238730671299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45976.238730671299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45976.238730671299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45976.238730671299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45976.238730671299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45976.238730671299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45976.238730671299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45976.238730671299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45976.238730671299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45976.238730671299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45976.238730671299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45976.238730671299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45976.238730671299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45976.238730671299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45976.238730671299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45976.238730671299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45976.238730671299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45976.238730671299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45976.238730671299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45976.238730671299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45976.238730671299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45976.238730671299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45976.238730671299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45976.238730671299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45976.238730671299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45976.238730671299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45976.238730671299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45976.238730671299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45976.238730671299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45976.238730671299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45976.238730671299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45976.238730671299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45976.238730671299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45976.238730671299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45976.238730671299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45976.238730671299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45976.238730671299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45976.238730671299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45976.238730671299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45976.238730671299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45976.238730671299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45976.238730671299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45976.238730671299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45976.238730671299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45976.238730671299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45976.238730671299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45976.238730671299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45976.238730671299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45976.238730671299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45976.238730671299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45976.238730671299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45976.238730671299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45976.238730671299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45976.238730671299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45976.238730671299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ref="G501:G564" ca="1" si="8">IFERROR(NOW()-F501,"-")</f>
        <v>45976.238730671299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45976.238730671299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45976.238730671299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45976.238730671299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45976.238730671299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45976.238730671299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45976.238730671299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45976.238730671299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45976.238730671299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45976.238730671299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45976.238730671299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45976.238730671299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45976.238730671299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45976.238730671299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45976.238730671299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45976.238730671299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45976.238730671299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45976.238730671299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45976.238730671299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45976.238730671299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45976.238730671299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45976.238730671299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45976.238730671299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45976.238730671299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45976.238730671299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45976.238730671299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45976.238730671299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45976.238730671299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45976.238730671299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45976.238730671299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45976.238730671299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45976.238730671299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45976.238730671299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45976.238730671299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45976.238730671299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45976.238730671299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45976.238730671299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45976.238730671299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45976.238730671299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45976.238730671299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45976.238730671299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45976.238730671299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45976.238730671299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45976.238730671299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45976.238730671299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45976.238730671299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45976.238730671299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45976.238730671299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45976.238730671299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45976.238730671299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45976.238730671299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45976.238730671299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45976.238730671299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45976.238730671299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45976.238730671299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45976.238730671299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45976.238730671299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45976.238730671299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45976.238730671299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45976.238730671299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45976.238730671299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45976.238730671299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45976.238730671299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45976.238730671299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ref="G565:G628" ca="1" si="9">IFERROR(NOW()-F565,"-")</f>
        <v>45976.238730671299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45976.238730671299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45976.238730671299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45976.238730671299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45976.238730671299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45976.238730671299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45976.238730671299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45976.238730671299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45976.238730671299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45976.238730671299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45976.238730671299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45976.238730671299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45976.238730671299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45976.238730671299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45976.238730671299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45976.238730671299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45976.238730671299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45976.238730671299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45976.238730671299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45976.238730671299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45976.238730671299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45976.238730671299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45976.238730671299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45976.238730671299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45976.238730671299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45976.238730671299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45976.238730671299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45976.238730671299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45976.238730671299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45976.238730671299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45976.238730671299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45976.238730671299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45976.238730671299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45976.238730671299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45976.238730671299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45976.238730671299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45976.238730671299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45976.238730671299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45976.238730671299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45976.238730671299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45976.238730671299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45976.238730671299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45976.238730671299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45976.238730671299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45976.238730671299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45976.238730671299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45976.238730671299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45976.238730671299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45976.238730671299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45976.238730671299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45976.238730671299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45976.238730671299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45976.238730671299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45976.238730671299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45976.238730671299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45976.238730671299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45976.238730671299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45976.238730671299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45976.238730671299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45976.238730671299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45976.238730671299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45976.238730671299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45976.238730671299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45976.238730671299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ref="G629:G692" ca="1" si="10">IFERROR(NOW()-F629,"-")</f>
        <v>45976.238730671299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45976.238730671299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45976.238730671299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45976.238730671299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45976.238730671299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45976.238730671299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45976.238730671299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45976.238730671299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45976.238730671299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45976.238730671299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45976.238730671299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45976.238730671299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45976.238730671299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45976.238730671299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45976.238730671299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45976.238730671299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45976.238730671299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45976.238730671299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45976.238730671299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45976.238730671299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45976.238730671299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45976.238730671299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45976.238730671299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45976.238730671299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45976.238730671299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45976.238730671299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45976.238730671299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45976.238730671299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45976.238730671299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45976.238730671299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45976.238730671299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45976.238730671299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45976.238730671299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45976.238730671299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45976.238730671299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45976.238730671299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45976.238730671299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45976.238730671299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45976.238730671299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45976.238730671299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45976.238730671299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45976.238730671299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45976.238730671299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45976.238730671299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45976.238730671299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45976.238730671299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45976.238730671299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45976.238730671299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45976.238730671299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45976.238730671299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45976.238730671299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45976.238730671299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45976.238730671299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45976.238730671299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45976.238730671299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45976.238730671299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45976.238730671299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45976.238730671299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45976.238730671299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45976.238730671299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45976.238730671299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45976.238730671299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45976.238730671299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45976.238730671299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ref="G693:G756" ca="1" si="11">IFERROR(NOW()-F693,"-")</f>
        <v>45976.238730671299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45976.238730671299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45976.238730671299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45976.238730671299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45976.238730671299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45976.238730671299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45976.238730671299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45976.238730671299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45976.238730671299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45976.238730671299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45976.238730671299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45976.238730671299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45976.238730671299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45976.238730671299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45976.238730671299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45976.238730671299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45976.238730671299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45976.238730671299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45976.238730671299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45976.238730671299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45976.238730671299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45976.238730671299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45976.238730671299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45976.238730671299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45976.238730671299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45976.238730671299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45976.238730671299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45976.238730671299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45976.238730671299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45976.238730671299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45976.238730671299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45976.238730671299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45976.238730671299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45976.238730671299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45976.238730671299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45976.238730671299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45976.238730671299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45976.238730671299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45976.238730671299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45976.238730671299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45976.238730671299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45976.238730671299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45976.238730671299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45976.238730671299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45976.238730671299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45976.238730671299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45976.238730671299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45976.238730671299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45976.238730671299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45976.238730671299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45976.238730671299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45976.238730671299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45976.238730671299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45976.238730671299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45976.238730671299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45976.238730671299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45976.238730671299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45976.238730671299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45976.238730671299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45976.238730671299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45976.238730671299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45976.238730671299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45976.238730671299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45976.238730671299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ref="G757:G820" ca="1" si="12">IFERROR(NOW()-F757,"-")</f>
        <v>45976.238730671299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45976.238730671299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45976.238730671299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45976.238730671299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45976.238730671299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45976.238730671299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45976.238730671299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45976.238730671299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45976.238730671299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45976.238730671299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45976.238730671299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45976.238730671299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45976.238730671299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45976.238730671299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45976.238730671299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45976.238730671299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45976.238730671299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45976.238730671299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45976.238730671299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45976.238730671299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45976.238730671299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45976.238730671299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45976.238730671299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45976.238730671299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45976.238730671299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45976.238730671299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45976.238730671299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45976.238730671299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45976.238730671299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45976.238730671299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45976.238730671299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45976.238730671299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45976.238730671299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45976.238730671299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45976.238730671299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45976.238730671299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45976.238730671299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45976.238730671299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45976.238730671299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45976.238730671299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45976.238730671299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45976.238730671299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45976.238730671299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45976.238730671299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45976.238730671299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45976.238730671299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45976.238730671299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45976.238730671299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45976.238730671299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45976.238730671299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45976.238730671299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45976.238730671299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45976.238730671299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45976.238730671299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45976.238730671299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45976.238730671299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45976.238730671299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45976.238730671299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45976.238730671299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45976.238730671299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45976.238730671299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45976.238730671299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45976.238730671299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45976.238730671299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ref="G821:G884" ca="1" si="13">IFERROR(NOW()-F821,"-")</f>
        <v>45976.238730671299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45976.238730671299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45976.238730671299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45976.238730671299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45976.238730671299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45976.238730671299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45976.238730671299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45976.238730671299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45976.238730671299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45976.238730671299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45976.238730671299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45976.238730671299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45976.238730671299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45976.238730671299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45976.238730671299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45976.238730671299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45976.238730671299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45976.238730671299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45976.238730671299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45976.238730671299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45976.238730671299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45976.238730671299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45976.238730671299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45976.238730671299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45976.238730671299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45976.238730671299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45976.238730671299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45976.238730671299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45976.238730671299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45976.238730671299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45976.238730671299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45976.238730671299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45976.238730671299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45976.238730671299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45976.238730671299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45976.238730671299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45976.238730671299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45976.238730671299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45976.238730671299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45976.238730671299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45976.238730671299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45976.238730671299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45976.238730671299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45976.238730671299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45976.238730671299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45976.238730671299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45976.238730671299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45976.238730671299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45976.238730671299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45976.238730671299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45976.238730671299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45976.238730671299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45976.238730671299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45976.238730671299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45976.238730671299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45976.238730671299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45976.238730671299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45976.238730671299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45976.238730671299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45976.238730671299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45976.238730671299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45976.238730671299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45976.238730671299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45976.238730671299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ref="G885:G948" ca="1" si="14">IFERROR(NOW()-F885,"-")</f>
        <v>45976.238730671299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45976.238730671299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45976.238730671299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45976.238730671299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45976.238730671299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45976.238730671299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45976.238730671299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45976.238730671299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45976.238730671299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45976.238730671299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45976.238730671299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45976.238730671299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45976.238730671299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45976.238730671299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45976.238730671299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45976.238730671299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45976.238730671299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45976.238730671299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45976.238730671299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45976.238730671299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45976.238730671299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45976.238730671299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45976.238730671299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45976.238730671299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45976.238730671299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45976.238730671299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45976.238730671299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45976.238730671299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45976.238730671299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45976.238730671299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45976.238730671299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45976.238730671299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45976.238730671299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45976.238730671299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45976.238730671299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45976.238730671299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45976.238730671299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45976.238730671299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45976.238730671299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45976.238730671299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45976.238730671299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45976.238730671299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45976.238730671299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45976.238730671299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45976.238730671299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45976.238730671299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45976.238730671299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45976.238730671299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45976.238730671299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45976.238730671299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45976.238730671299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45976.238730671299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45976.238730671299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45976.238730671299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45976.238730671299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45976.238730671299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45976.238730671299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45976.238730671299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45976.238730671299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45976.238730671299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45976.238730671299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45976.238730671299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45976.238730671299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45976.238730671299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ref="G949:G1012" ca="1" si="15">IFERROR(NOW()-F949,"-")</f>
        <v>45976.238730671299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45976.238730671299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45976.238730671299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45976.238730671299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45976.238730671299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45976.238730671299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45976.238730671299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45976.238730671299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45976.238730671299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45976.238730671299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45976.238730671299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45976.238730671299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45976.238730671299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45976.238730671299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45976.238730671299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45976.238730671299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45976.238730671299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45976.238730671299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45976.238730671299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45976.238730671299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45976.238730671299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45976.238730671299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45976.238730671299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45976.238730671299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45976.238730671299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45976.238730671299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45976.238730671299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45976.238730671299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45976.238730671299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45976.238730671299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45976.238730671299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45976.238730671299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45976.238730671299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45976.238730671299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45976.238730671299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45976.238730671299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45976.238730671299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45976.238730671299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45976.238730671299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45976.238730671299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45976.238730671299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45976.238730671299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45976.238730671299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45976.238730671299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45976.238730671299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45976.238730671299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45976.238730671299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45976.238730671299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45976.238730671299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45976.238730671299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45976.238730671299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45976.238730671299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45976.238730671299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45976.238730671299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45976.238730671299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45976.238730671299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45976.238730671299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45976.238730671299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45976.238730671299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45976.238730671299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45976.238730671299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45976.238730671299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45976.238730671299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45976.238730671299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ref="G1013:G1027" ca="1" si="16">IFERROR(NOW()-F1013,"-")</f>
        <v>45976.238730671299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45976.238730671299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45976.238730671299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45976.238730671299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45976.238730671299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45976.238730671299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45976.238730671299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45976.238730671299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45976.238730671299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45976.238730671299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45976.238730671299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45976.238730671299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45976.238730671299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45976.238730671299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45976.238730671299</v>
      </c>
      <c r="H1027" s="22"/>
      <c r="I1027" s="19" t="str">
        <f>IFERROR(VLOOKUP(D1027,DB!A:F,6,0),"")</f>
        <v/>
      </c>
      <c r="J1027" s="18" t="str">
        <f>IFERROR(VLOOKUP(D1027,DB!A:G,7,0),"")</f>
        <v/>
      </c>
      <c r="K1027" s="45"/>
      <c r="L1027" s="23" t="str">
        <f>IFERROR(VLOOKUP(D1027,DB!A:I,9,0),"")</f>
        <v/>
      </c>
    </row>
  </sheetData>
  <dataValidations count="2">
    <dataValidation allowBlank="1" showInputMessage="1" showErrorMessage="1" sqref="E1" xr:uid="{5914219A-CB83-432D-936A-CC0CB6F3982A}"/>
    <dataValidation type="list" allowBlank="1" showInputMessage="1" showErrorMessage="1" sqref="E2:E10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272.75801307870279</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36421</v>
      </c>
      <c r="E3" s="95" t="s">
        <v>39021</v>
      </c>
      <c r="F3" s="96">
        <v>45975.803229166668</v>
      </c>
      <c r="G3" s="97">
        <f ca="1">IFERROR(NOW()-F3,"")</f>
        <v>0.43550127314665588</v>
      </c>
      <c r="H3" s="96">
        <v>45975.787465277775</v>
      </c>
      <c r="I3" s="135" t="str">
        <f>IFERROR(VLOOKUP(D3,DB!A:F,6,0),"")</f>
        <v>Generator-SG</v>
      </c>
      <c r="J3" s="135" t="str">
        <f>IFERROR(VLOOKUP(D3,DB!A:G,7,0),"")</f>
        <v>No BB Shifted</v>
      </c>
      <c r="K3" s="98" t="s">
        <v>39110</v>
      </c>
      <c r="L3" s="92" t="str">
        <f>IFERROR(VLOOKUP(D3,DB!A:I,9,0),"")</f>
        <v>Latis</v>
      </c>
    </row>
    <row r="4" spans="1:16" ht="15" customHeight="1">
      <c r="A4" s="135" t="s">
        <v>39111</v>
      </c>
      <c r="B4" s="135" t="str">
        <f>IFERROR(VLOOKUP(D4,DB!A:K,11,0),"")</f>
        <v>R4</v>
      </c>
      <c r="C4" s="94">
        <v>5</v>
      </c>
      <c r="D4" s="92" t="s">
        <v>31855</v>
      </c>
      <c r="E4" s="95" t="s">
        <v>39021</v>
      </c>
      <c r="F4" s="96">
        <v>45975.929351851853</v>
      </c>
      <c r="G4" s="97">
        <f ca="1">IFERROR(NOW()-F4,"")</f>
        <v>0.30937858796096407</v>
      </c>
      <c r="H4" s="96">
        <v>45975.921527777777</v>
      </c>
      <c r="I4" s="135" t="str">
        <f>IFERROR(VLOOKUP(D4,DB!A:F,6,0),"")</f>
        <v>SCECO</v>
      </c>
      <c r="J4" s="135" t="str">
        <f>IFERROR(VLOOKUP(D4,DB!A:G,7,0),"")</f>
        <v>Dead</v>
      </c>
      <c r="K4" s="98" t="s">
        <v>39112</v>
      </c>
      <c r="L4" s="92" t="str">
        <f>IFERROR(VLOOKUP(D4,DB!A:I,9,0),"")</f>
        <v>Latis</v>
      </c>
    </row>
    <row r="5" spans="1:16" ht="15" customHeight="1">
      <c r="A5" s="135" t="s">
        <v>39113</v>
      </c>
      <c r="B5" s="135" t="str">
        <f>IFERROR(VLOOKUP(D5,DB!A:K,11,0),"")</f>
        <v>R4</v>
      </c>
      <c r="C5" s="94">
        <v>1</v>
      </c>
      <c r="D5" s="92" t="s">
        <v>35171</v>
      </c>
      <c r="E5" s="95" t="s">
        <v>39021</v>
      </c>
      <c r="F5" s="96">
        <v>45976.045127314814</v>
      </c>
      <c r="G5" s="97">
        <f ca="1">IFERROR(NOW()-F5,"")</f>
        <v>0.19360312500066357</v>
      </c>
      <c r="H5" s="96">
        <v>45976.065972222219</v>
      </c>
      <c r="I5" s="135" t="str">
        <f>IFERROR(VLOOKUP(D5,DB!A:F,6,0),"")</f>
        <v>Generator-SG</v>
      </c>
      <c r="J5" s="135" t="str">
        <f>IFERROR(VLOOKUP(D5,DB!A:G,7,0),"")</f>
        <v>Dead</v>
      </c>
      <c r="K5" s="98" t="s">
        <v>39114</v>
      </c>
      <c r="L5" s="92" t="str">
        <f>IFERROR(VLOOKUP(D5,DB!A:I,9,0),"")</f>
        <v>Latis</v>
      </c>
    </row>
    <row r="6" spans="1:16" ht="15" customHeight="1">
      <c r="A6" s="135" t="s">
        <v>39115</v>
      </c>
      <c r="B6" s="135" t="str">
        <f>IFERROR(VLOOKUP(D6,DB!A:K,11,0),"")</f>
        <v>R4</v>
      </c>
      <c r="C6" s="94">
        <v>1</v>
      </c>
      <c r="D6" s="92" t="s">
        <v>35964</v>
      </c>
      <c r="E6" s="95" t="s">
        <v>39021</v>
      </c>
      <c r="F6" s="96">
        <v>45976.18476851852</v>
      </c>
      <c r="G6" s="97">
        <f ca="1">IFERROR(NOW()-F6,"")</f>
        <v>5.3961921294103377E-2</v>
      </c>
      <c r="H6" s="96">
        <v>45976.176817129628</v>
      </c>
      <c r="I6" s="135" t="str">
        <f>IFERROR(VLOOKUP(D6,DB!A:F,6,0),"")</f>
        <v>SCECO</v>
      </c>
      <c r="J6" s="135" t="str">
        <f>IFERROR(VLOOKUP(D6,DB!A:G,7,0),"")</f>
        <v>Dead</v>
      </c>
      <c r="K6" s="98" t="s">
        <v>39116</v>
      </c>
      <c r="L6" s="92" t="str">
        <f>IFERROR(VLOOKUP(D6,DB!A:I,9,0),"")</f>
        <v>Latis</v>
      </c>
    </row>
    <row r="7" spans="1:16" ht="15" customHeight="1">
      <c r="A7" s="135" t="s">
        <v>39117</v>
      </c>
      <c r="B7" s="135" t="str">
        <f>IFERROR(VLOOKUP(D7,DB!A:K,11,0),"")</f>
        <v>R4</v>
      </c>
      <c r="C7" s="94">
        <v>1</v>
      </c>
      <c r="D7" s="92" t="s">
        <v>37546</v>
      </c>
      <c r="E7" s="95" t="s">
        <v>39021</v>
      </c>
      <c r="F7" s="96">
        <v>45976.196527777778</v>
      </c>
      <c r="G7" s="97">
        <f ca="1">IFERROR(NOW()-F7,"")</f>
        <v>4.220266203628853E-2</v>
      </c>
      <c r="H7" s="96">
        <v>45976.190972222219</v>
      </c>
      <c r="I7" s="135" t="str">
        <f>IFERROR(VLOOKUP(D7,DB!A:F,6,0),"")</f>
        <v>Generator-SG</v>
      </c>
      <c r="J7" s="135" t="str">
        <f>IFERROR(VLOOKUP(D7,DB!A:G,7,0),"")</f>
        <v>Dead</v>
      </c>
      <c r="K7" s="98"/>
      <c r="L7" s="92" t="str">
        <f>IFERROR(VLOOKUP(D7,DB!A:I,9,0),"")</f>
        <v>Latis</v>
      </c>
    </row>
    <row r="8" spans="1:16" ht="15" customHeight="1">
      <c r="A8" s="135"/>
      <c r="B8" s="135" t="str">
        <f>IFERROR(VLOOKUP(D8,DB!A:K,11,0),"")</f>
        <v/>
      </c>
      <c r="C8" s="94"/>
      <c r="D8" s="92" t="s">
        <v>39118</v>
      </c>
      <c r="E8" s="95"/>
      <c r="F8" s="96"/>
      <c r="G8" s="97">
        <f ca="1">IFERROR(NOW()-F8,"")</f>
        <v>45976.238730439814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45976.238730439814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45976.238730439814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45976.238730439814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45976.238730439814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45976.238730439814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45976.238730439814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45976.238730439814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45976.238730439814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45976.238730439814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45976.238730439814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45976.238730439814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45976.238730439814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45976.238730439814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45976.238730439814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45976.238730439814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45976.238730439814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45976.238730439814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45976.238730439814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45976.238730439814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45976.238730439814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45976.238730439814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45976.238730439814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45976.238730439814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45976.238730439814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45976.238730439814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45976.238730439814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45976.238730439814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45976.238730439814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45976.238730439814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45976.238730439814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45976.238730439814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45976.238730439814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45976.238730439814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45976.238730439814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45976.238730439814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45976.238730439814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45976.238730439814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45976.238730439814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45976.238730439814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45976.238730439814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45976.238730439814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45976.238730439814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45976.238730439814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45976.238730439814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45976.238730439814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45976.238730439814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45976.238730439814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45976.238730439814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45976.238730439814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45976.238730439814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45976.238730439814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45976.238730439814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45976.238730439814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45976.238730439814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45976.238730439814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45976.238730439814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45976.238730439814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45976.238730439814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45976.238730439814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45976.238730439814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45976.238730439814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45976.238730439814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45976.238730439814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45976.238730439814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45976.238730439814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45976.238730439814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45976.238730439814</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45976.238730439814</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45976.238730439814</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45976.238730439814</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45976.238730439814</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45976.238730439814</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45976.238730439814</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45976.238730439814</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45976.238730439814</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45976.238730439814</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45976.238730439814</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45976.238730439814</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45976.238730439814</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45976.238730439814</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45976.238730439814</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45976.238730439814</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45976.238730439814</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45976.238730439814</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45976.238730439814</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45976.238730439814</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45976.238730439814</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45976.238730439814</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45976.238730439814</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ca="1">IFERROR(NOW()-F98,"")</f>
        <v>45976.238730439814</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ca="1">IFERROR(NOW()-F99,"")</f>
        <v>45976.238730439814</v>
      </c>
      <c r="H99" s="96"/>
      <c r="I99" s="135" t="str">
        <f>IFERROR(VLOOKUP(D99,DB!A:F,6,0),"")</f>
        <v/>
      </c>
      <c r="J99" s="135" t="str">
        <f>IFERROR(VLOOKUP(D99,DB!A:G,7,0),"")</f>
        <v/>
      </c>
      <c r="K99" s="98"/>
      <c r="L99" s="92" t="str">
        <f>IFERROR(VLOOKUP(D99,DB!A:I,9,0),"")</f>
        <v/>
      </c>
    </row>
    <row r="100" spans="1:12" ht="15" customHeight="1">
      <c r="A100" s="135"/>
      <c r="B100" s="135" t="str">
        <f>IFERROR(VLOOKUP(D100,DB!A:K,11,0),"")</f>
        <v/>
      </c>
      <c r="C100" s="94"/>
      <c r="D100" s="92"/>
      <c r="E100" s="95"/>
      <c r="F100" s="96"/>
      <c r="G100" s="97">
        <f ca="1">IFERROR(NOW()-F100,"")</f>
        <v>45976.238730439814</v>
      </c>
      <c r="H100" s="96"/>
      <c r="I100" s="135" t="str">
        <f>IFERROR(VLOOKUP(D100,DB!A:F,6,0),"")</f>
        <v/>
      </c>
      <c r="J100" s="135" t="str">
        <f>IFERROR(VLOOKUP(D100,DB!A:G,7,0),"")</f>
        <v/>
      </c>
      <c r="K100" s="98"/>
      <c r="L100" s="92" t="str">
        <f>IFERROR(VLOOKUP(D100,DB!A:I,9,0),"")</f>
        <v/>
      </c>
    </row>
    <row r="101" spans="1:12" ht="15" customHeight="1">
      <c r="A101" s="135"/>
      <c r="B101" s="135" t="str">
        <f>IFERROR(VLOOKUP(D101,DB!A:K,11,0),"")</f>
        <v/>
      </c>
      <c r="C101" s="94"/>
      <c r="D101" s="92"/>
      <c r="E101" s="95"/>
      <c r="F101" s="96"/>
      <c r="G101" s="97">
        <f ca="1">IFERROR(NOW()-F101,"")</f>
        <v>45976.238730439814</v>
      </c>
      <c r="H101" s="96"/>
      <c r="I101" s="135" t="str">
        <f>IFERROR(VLOOKUP(D101,DB!A:F,6,0),"")</f>
        <v/>
      </c>
      <c r="J101" s="135" t="str">
        <f>IFERROR(VLOOKUP(D101,DB!A:G,7,0),"")</f>
        <v/>
      </c>
      <c r="K101" s="98"/>
      <c r="L101" s="92" t="str">
        <f>IFERROR(VLOOKUP(D101,DB!A:I,9,0),"")</f>
        <v/>
      </c>
    </row>
    <row r="102" spans="1:12" ht="15" customHeight="1">
      <c r="A102" s="135"/>
      <c r="B102" s="135" t="str">
        <f>IFERROR(VLOOKUP(D102,DB!A:K,11,0),"")</f>
        <v/>
      </c>
      <c r="C102" s="94"/>
      <c r="D102" s="92"/>
      <c r="E102" s="95"/>
      <c r="F102" s="96"/>
      <c r="G102" s="97">
        <f ca="1">IFERROR(NOW()-F102,"")</f>
        <v>45976.238730439814</v>
      </c>
      <c r="H102" s="96"/>
      <c r="I102" s="135" t="str">
        <f>IFERROR(VLOOKUP(D102,DB!A:F,6,0),"")</f>
        <v/>
      </c>
      <c r="J102" s="135" t="str">
        <f>IFERROR(VLOOKUP(D102,DB!A:G,7,0),"")</f>
        <v/>
      </c>
      <c r="K102" s="98"/>
      <c r="L102" s="92" t="str">
        <f>IFERROR(VLOOKUP(D102,DB!A:I,9,0),"")</f>
        <v/>
      </c>
    </row>
    <row r="103" spans="1:12" ht="15" customHeight="1">
      <c r="A103" s="135"/>
      <c r="B103" s="135" t="str">
        <f>IFERROR(VLOOKUP(D103,DB!A:K,11,0),"")</f>
        <v/>
      </c>
      <c r="C103" s="94"/>
      <c r="D103" s="92"/>
      <c r="E103" s="95"/>
      <c r="F103" s="96"/>
      <c r="G103" s="97">
        <f ca="1">IFERROR(NOW()-F103,"")</f>
        <v>45976.238730439814</v>
      </c>
      <c r="H103" s="96"/>
      <c r="I103" s="135" t="str">
        <f>IFERROR(VLOOKUP(D103,DB!A:F,6,0),"")</f>
        <v/>
      </c>
      <c r="J103" s="135" t="str">
        <f>IFERROR(VLOOKUP(D103,DB!A:G,7,0),"")</f>
        <v/>
      </c>
      <c r="K103" s="98"/>
      <c r="L103" s="92" t="str">
        <f>IFERROR(VLOOKUP(D103,DB!A:I,9,0),"")</f>
        <v/>
      </c>
    </row>
    <row r="104" spans="1:12" ht="15" customHeight="1">
      <c r="A104" s="135"/>
      <c r="B104" s="135" t="str">
        <f>IFERROR(VLOOKUP(D104,DB!A:K,11,0),"")</f>
        <v/>
      </c>
      <c r="C104" s="94"/>
      <c r="D104" s="92"/>
      <c r="E104" s="95"/>
      <c r="F104" s="96"/>
      <c r="G104" s="97">
        <f ca="1">IFERROR(NOW()-F104,"")</f>
        <v>45976.238730439814</v>
      </c>
      <c r="H104" s="96"/>
      <c r="I104" s="135" t="str">
        <f>IFERROR(VLOOKUP(D104,DB!A:F,6,0),"")</f>
        <v/>
      </c>
      <c r="J104" s="135" t="str">
        <f>IFERROR(VLOOKUP(D104,DB!A:G,7,0),"")</f>
        <v/>
      </c>
      <c r="K104" s="98"/>
      <c r="L104" s="92" t="str">
        <f>IFERROR(VLOOKUP(D104,DB!A:I,9,0),"")</f>
        <v/>
      </c>
    </row>
    <row r="105" spans="1:12" ht="15" customHeight="1">
      <c r="A105" s="135"/>
      <c r="B105" s="135" t="str">
        <f>IFERROR(VLOOKUP(D105,DB!A:K,11,0),"")</f>
        <v/>
      </c>
      <c r="C105" s="94"/>
      <c r="D105" s="92"/>
      <c r="E105" s="95"/>
      <c r="F105" s="96"/>
      <c r="G105" s="97">
        <f ca="1">IFERROR(NOW()-F105,"")</f>
        <v>45976.238730439814</v>
      </c>
      <c r="H105" s="96"/>
      <c r="I105" s="135" t="str">
        <f>IFERROR(VLOOKUP(D105,DB!A:F,6,0),"")</f>
        <v/>
      </c>
      <c r="J105" s="135" t="str">
        <f>IFERROR(VLOOKUP(D105,DB!A:G,7,0),"")</f>
        <v/>
      </c>
      <c r="K105" s="98"/>
      <c r="L105" s="92" t="str">
        <f>IFERROR(VLOOKUP(D105,DB!A:I,9,0),"")</f>
        <v/>
      </c>
    </row>
    <row r="106" spans="1:12" ht="15" customHeight="1">
      <c r="A106" s="135"/>
      <c r="B106" s="135" t="str">
        <f>IFERROR(VLOOKUP(D106,DB!A:K,11,0),"")</f>
        <v/>
      </c>
      <c r="C106" s="94"/>
      <c r="D106" s="92"/>
      <c r="E106" s="95"/>
      <c r="F106" s="96"/>
      <c r="G106" s="97">
        <f ca="1">IFERROR(NOW()-F106,"")</f>
        <v>45976.238730439814</v>
      </c>
      <c r="H106" s="96"/>
      <c r="I106" s="135" t="str">
        <f>IFERROR(VLOOKUP(D106,DB!A:F,6,0),"")</f>
        <v/>
      </c>
      <c r="J106" s="135" t="str">
        <f>IFERROR(VLOOKUP(D106,DB!A:G,7,0),"")</f>
        <v/>
      </c>
      <c r="K106" s="98"/>
      <c r="L106" s="92" t="str">
        <f>IFERROR(VLOOKUP(D106,DB!A:I,9,0),"")</f>
        <v/>
      </c>
    </row>
    <row r="107" spans="1:12" ht="15" customHeight="1">
      <c r="A107" s="135"/>
      <c r="B107" s="135" t="str">
        <f>IFERROR(VLOOKUP(D107,DB!A:K,11,0),"")</f>
        <v/>
      </c>
      <c r="C107" s="94"/>
      <c r="D107" s="92"/>
      <c r="E107" s="95"/>
      <c r="F107" s="96"/>
      <c r="G107" s="97">
        <f ca="1">IFERROR(NOW()-F107,"")</f>
        <v>45976.238730439814</v>
      </c>
      <c r="H107" s="96"/>
      <c r="I107" s="135" t="str">
        <f>IFERROR(VLOOKUP(D107,DB!A:F,6,0),"")</f>
        <v/>
      </c>
      <c r="J107" s="135" t="str">
        <f>IFERROR(VLOOKUP(D107,DB!A:G,7,0),"")</f>
        <v/>
      </c>
      <c r="K107" s="98"/>
      <c r="L107" s="92" t="str">
        <f>IFERROR(VLOOKUP(D107,DB!A:I,9,0),"")</f>
        <v/>
      </c>
    </row>
    <row r="108" spans="1:12" ht="15" customHeight="1">
      <c r="A108" s="135"/>
      <c r="B108" s="135" t="str">
        <f>IFERROR(VLOOKUP(D108,DB!A:K,11,0),"")</f>
        <v/>
      </c>
      <c r="C108" s="94"/>
      <c r="D108" s="92"/>
      <c r="E108" s="95"/>
      <c r="F108" s="96"/>
      <c r="G108" s="97">
        <f ca="1">IFERROR(NOW()-F108,"")</f>
        <v>45976.238730439814</v>
      </c>
      <c r="H108" s="96"/>
      <c r="I108" s="135" t="str">
        <f>IFERROR(VLOOKUP(D108,DB!A:F,6,0),"")</f>
        <v/>
      </c>
      <c r="J108" s="135" t="str">
        <f>IFERROR(VLOOKUP(D108,DB!A:G,7,0),"")</f>
        <v/>
      </c>
      <c r="K108" s="98"/>
      <c r="L108" s="92" t="str">
        <f>IFERROR(VLOOKUP(D108,DB!A:I,9,0),"")</f>
        <v/>
      </c>
    </row>
    <row r="109" spans="1:12" ht="15" customHeight="1">
      <c r="A109" s="135"/>
      <c r="B109" s="135" t="str">
        <f>IFERROR(VLOOKUP(D109,DB!A:K,11,0),"")</f>
        <v/>
      </c>
      <c r="C109" s="94"/>
      <c r="D109" s="92"/>
      <c r="E109" s="95"/>
      <c r="F109" s="96"/>
      <c r="G109" s="97">
        <f ca="1">IFERROR(NOW()-F109,"")</f>
        <v>45976.238730439814</v>
      </c>
      <c r="H109" s="96"/>
      <c r="I109" s="135" t="str">
        <f>IFERROR(VLOOKUP(D109,DB!A:F,6,0),"")</f>
        <v/>
      </c>
      <c r="J109" s="135" t="str">
        <f>IFERROR(VLOOKUP(D109,DB!A:G,7,0),"")</f>
        <v/>
      </c>
      <c r="K109" s="98"/>
      <c r="L109" s="92" t="str">
        <f>IFERROR(VLOOKUP(D109,DB!A:I,9,0),"")</f>
        <v/>
      </c>
    </row>
    <row r="110" spans="1:12" ht="15" customHeight="1">
      <c r="A110" s="135"/>
      <c r="B110" s="135" t="str">
        <f>IFERROR(VLOOKUP(D110,DB!A:K,11,0),"")</f>
        <v/>
      </c>
      <c r="C110" s="94"/>
      <c r="D110" s="92"/>
      <c r="E110" s="95"/>
      <c r="F110" s="96"/>
      <c r="G110" s="97">
        <f ca="1">IFERROR(NOW()-F110,"")</f>
        <v>45976.238730439814</v>
      </c>
      <c r="H110" s="96"/>
      <c r="I110" s="135" t="str">
        <f>IFERROR(VLOOKUP(D110,DB!A:F,6,0),"")</f>
        <v/>
      </c>
      <c r="J110" s="135" t="str">
        <f>IFERROR(VLOOKUP(D110,DB!A:G,7,0),"")</f>
        <v/>
      </c>
      <c r="K110" s="98"/>
      <c r="L110" s="92" t="str">
        <f>IFERROR(VLOOKUP(D110,DB!A:I,9,0),"")</f>
        <v/>
      </c>
    </row>
    <row r="111" spans="1:12" ht="15" customHeight="1">
      <c r="A111" s="135"/>
      <c r="B111" s="135" t="str">
        <f>IFERROR(VLOOKUP(D111,DB!A:K,11,0),"")</f>
        <v/>
      </c>
      <c r="C111" s="94"/>
      <c r="D111" s="92"/>
      <c r="E111" s="95"/>
      <c r="F111" s="96"/>
      <c r="G111" s="97">
        <f ca="1">IFERROR(NOW()-F111,"")</f>
        <v>45976.238730439814</v>
      </c>
      <c r="H111" s="96"/>
      <c r="I111" s="135" t="str">
        <f>IFERROR(VLOOKUP(D111,DB!A:F,6,0),"")</f>
        <v/>
      </c>
      <c r="J111" s="135" t="str">
        <f>IFERROR(VLOOKUP(D111,DB!A:G,7,0),"")</f>
        <v/>
      </c>
      <c r="K111" s="98"/>
      <c r="L111" s="92" t="str">
        <f>IFERROR(VLOOKUP(D111,DB!A:I,9,0),"")</f>
        <v/>
      </c>
    </row>
    <row r="112" spans="1:12" ht="15" customHeight="1">
      <c r="A112" s="135"/>
      <c r="B112" s="135" t="str">
        <f>IFERROR(VLOOKUP(D112,DB!A:K,11,0),"")</f>
        <v/>
      </c>
      <c r="C112" s="94"/>
      <c r="D112" s="92"/>
      <c r="E112" s="95"/>
      <c r="F112" s="96"/>
      <c r="G112" s="97">
        <f ca="1">IFERROR(NOW()-F112,"")</f>
        <v>45976.238730439814</v>
      </c>
      <c r="H112" s="96"/>
      <c r="I112" s="135" t="str">
        <f>IFERROR(VLOOKUP(D112,DB!A:F,6,0),"")</f>
        <v/>
      </c>
      <c r="J112" s="135" t="str">
        <f>IFERROR(VLOOKUP(D112,DB!A:G,7,0),"")</f>
        <v/>
      </c>
      <c r="K112" s="98"/>
      <c r="L112" s="92" t="str">
        <f>IFERROR(VLOOKUP(D112,DB!A:I,9,0),"")</f>
        <v/>
      </c>
    </row>
    <row r="113" spans="1:12" ht="15" customHeight="1">
      <c r="A113" s="135"/>
      <c r="B113" s="135" t="str">
        <f>IFERROR(VLOOKUP(D113,DB!A:K,11,0),"")</f>
        <v/>
      </c>
      <c r="C113" s="94"/>
      <c r="D113" s="92"/>
      <c r="E113" s="95"/>
      <c r="F113" s="96"/>
      <c r="G113" s="97">
        <f ca="1">IFERROR(NOW()-F113,"")</f>
        <v>45976.238730439814</v>
      </c>
      <c r="H113" s="96"/>
      <c r="I113" s="135" t="str">
        <f>IFERROR(VLOOKUP(D113,DB!A:F,6,0),"")</f>
        <v/>
      </c>
      <c r="J113" s="135" t="str">
        <f>IFERROR(VLOOKUP(D113,DB!A:G,7,0),"")</f>
        <v/>
      </c>
      <c r="K113" s="98"/>
      <c r="L113" s="92" t="str">
        <f>IFERROR(VLOOKUP(D113,DB!A:I,9,0),"")</f>
        <v/>
      </c>
    </row>
  </sheetData>
  <dataValidations count="2">
    <dataValidation allowBlank="1" showInputMessage="1" showErrorMessage="1" sqref="E1" xr:uid="{A4F81451-56CC-4543-9497-104C4E44EE4B}"/>
    <dataValidation type="list" allowBlank="1" showInputMessage="1" showErrorMessage="1" sqref="E2:E1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0"/>
  <sheetViews>
    <sheetView tabSelected="1" workbookViewId="0">
      <selection activeCell="D12" sqref="D12"/>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39119</v>
      </c>
      <c r="B2" s="37" t="str">
        <f>IFERROR(VLOOKUP(D2,DB!A:K,11,0),"")</f>
        <v>R5</v>
      </c>
      <c r="C2" s="37">
        <v>3</v>
      </c>
      <c r="D2" s="107" t="s">
        <v>36011</v>
      </c>
      <c r="E2" s="37" t="s">
        <v>39021</v>
      </c>
      <c r="F2" s="38">
        <v>45891.832060185188</v>
      </c>
      <c r="G2" s="116">
        <f ca="1">IFERROR(NOW()-F2,"")</f>
        <v>84.40667048611067</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39100</v>
      </c>
      <c r="F3" s="38">
        <v>45926.188877314817</v>
      </c>
      <c r="G3" s="116">
        <f t="shared" ref="G3" ca="1" si="0">IFERROR(NOW()-F3,"")</f>
        <v>50.049853356482345</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39100</v>
      </c>
      <c r="F4" s="125">
        <v>45948.661111111112</v>
      </c>
      <c r="G4" s="126">
        <f t="shared" ref="G4" ca="1" si="1">IFERROR(NOW()-F4,"")</f>
        <v>27.577619560186577</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c r="B6" s="124" t="str">
        <f>IFERROR(VLOOKUP(D6,DB!A:K,11,0),"")</f>
        <v/>
      </c>
      <c r="C6" s="124"/>
      <c r="D6" s="124"/>
      <c r="E6" s="124"/>
      <c r="F6" s="124"/>
      <c r="G6" s="126">
        <f t="shared" ref="G6:G53" ca="1" si="2">IFERROR(NOW()-F6,"")</f>
        <v>45976.238730671299</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45976.238730671299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45976.238730671299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45976.238730671299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45976.238730671299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45976.238730671299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45976.238730671299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45976.238730671299</v>
      </c>
      <c r="H13" s="125"/>
      <c r="I13" s="124" t="str">
        <f>IFERROR(VLOOKUP(D13,DB!A:F,6,0),"")</f>
        <v/>
      </c>
      <c r="J13" s="124" t="str">
        <f>IFERROR(VLOOKUP(D13,DB!A:G,7,0),"")</f>
        <v/>
      </c>
      <c r="K13" s="124"/>
      <c r="L13" s="124" t="str">
        <f>IFERROR(VLOOKUP(D13,DB!A:I,9,0),"")</f>
        <v/>
      </c>
    </row>
    <row r="14" spans="1:13">
      <c r="A14" s="124"/>
      <c r="B14" s="124" t="str">
        <f>IFERROR(VLOOKUP(D14,DB!A:K,11,0),"")</f>
        <v/>
      </c>
      <c r="C14" s="124"/>
      <c r="D14" s="156"/>
      <c r="E14" s="124"/>
      <c r="F14" s="124"/>
      <c r="G14" s="126">
        <f t="shared" ca="1" si="2"/>
        <v>45976.238730671299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45976.238730671299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45976.238730671299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45976.238730671299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45976.238730671299</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45976.238730671299</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45976.238730671299</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45976.238730671299</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45976.238730671299</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45976.238730671299</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45976.238730671299</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45976.238730671299</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45976.238730671299</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45976.238730671299</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45976.238730671299</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45976.238730671299</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45976.238730671299</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45976.238730671299</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45976.238730671299</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45976.238730671299</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45976.238730671299</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45976.238730671299</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45976.238730671299</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45976.238730671299</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45976.238730671299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45976.238730671299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45976.238730671299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45976.238730671299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45976.238730671299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45976.238730671299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45976.238730671299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45976.238730671299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45976.238730671299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45976.238730671299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45976.238730671299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45976.238730671299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45976.238730671299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45976.238730671299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45976.238730671299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45976.238730671299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ref="G54:G117" ca="1" si="3">IFERROR(NOW()-F54,"")</f>
        <v>45976.238730671299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45976.238730671299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45976.238730671299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45976.238730671299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45976.238730671299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45976.238730671299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45976.238730671299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45976.238730671299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45976.238730671299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45976.238730671299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45976.238730671299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45976.238730671299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45976.238730671299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45976.238730671299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45976.238730671299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45976.238730671299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45976.238730671299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45976.238730671299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45976.238730671299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45976.238730671299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45976.238730671299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45976.238730671299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45976.238730671299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45976.238730671299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45976.238730671299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45976.238730671299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45976.238730671299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45976.238730671299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45976.238730671299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45976.238730671299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45976.238730671299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45976.238730671299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45976.238730671299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45976.238730671299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45976.238730671299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45976.238730671299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45976.238730671299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45976.238730671299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45976.238730671299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45976.238730671299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45976.238730671299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45976.238730671299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45976.238730671299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45976.238730671299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45976.238730671299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45976.238730671299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45976.238730671299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45976.238730671299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45976.238730671299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45976.238730671299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45976.238730671299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45976.238730671299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45976.238730671299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45976.238730671299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45976.238730671299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45976.238730671299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45976.238730671299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45976.238730671299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45976.238730671299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45976.238730671299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45976.238730671299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45976.238730671299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45976.238730671299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45976.238730671299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4">IFERROR(NOW()-F118,"")</f>
        <v>45976.238730671299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45976.238730671299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45976.238730671299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45976.238730671299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45976.238730671299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45976.238730671299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45976.238730671299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45976.238730671299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45976.238730671299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45976.238730671299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45976.238730671299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45976.238730671299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45976.238730671299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45976.238730671299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45976.238730671299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45976.238730671299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45976.238730671299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45976.238730671299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45976.238730671299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45976.238730671299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45976.238730671299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45976.238730671299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45976.238730671299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45976.238730671299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45976.238730671299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45976.238730671299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45976.238730671299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45976.238730671299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45976.238730671299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45976.238730671299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45976.238730671299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45976.238730671299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45976.238730671299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45976.238730671299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45976.238730671299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45976.238730671299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45976.238730671299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45976.238730671299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45976.238730671299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45976.238730671299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45976.238730671299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45976.238730671299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45976.238730671299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45976.238730671299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45976.238730671299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45976.238730671299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45976.238730671299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45976.238730671299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45976.238730671299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45976.238730671299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45976.238730671299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45976.238730671299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45976.238730671299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45976.238730671299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45976.238730671299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45976.238730671299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45976.238730671299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45976.238730671299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45976.238730671299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45976.238730671299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45976.238730671299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45976.238730671299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45976.238730671299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45976.238730671299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5">IFERROR(NOW()-F182,"")</f>
        <v>45976.238730671299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45976.238730671299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45976.238730671299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45976.238730671299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45976.238730671299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45976.238730671299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45976.238730671299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45976.238730671299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45976.238730671299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45976.238730671299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45976.238730671299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45976.238730671299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45976.238730671299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45976.238730671299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45976.238730671299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45976.238730671299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45976.238730671299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45976.238730671299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45976.238730671299</v>
      </c>
      <c r="H200" s="124"/>
      <c r="I200" s="124" t="str">
        <f>IFERROR(VLOOKUP(D200,DB!A:F,6,0),"")</f>
        <v/>
      </c>
      <c r="J200" s="124" t="str">
        <f>IFERROR(VLOOKUP(D200,DB!A:G,7,0),"")</f>
        <v/>
      </c>
      <c r="K200" s="124"/>
      <c r="L200" s="124" t="str">
        <f>IFERROR(VLOOKUP(D200,DB!A:I,9,0),"")</f>
        <v/>
      </c>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45976.238730439814</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45976.238730439814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45976.238730439814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45976.238730439814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45976.238730439814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45976.238730439814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45976.238730439814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45976.238730439814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45976.238730439814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45976.238730439814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45976.238730439814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45976.238730439814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45976.238730439814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45976.238730439814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45976.238730439814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45976.238730439814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45976.238730439814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45976.238730439814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45976.238730439814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45976.238730439814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45976.238730439814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45976.238730439814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45976.238730439814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45976.238730439814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45976.238730439814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45976.238730439814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45976.238730439814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45976.238730439814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45976.238730439814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45976.238730439814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45976.238730439814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45976.238730439814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45976.238730439814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45976.238730439814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45976.238730439814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45976.238730439814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45976.238730439814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45976.238730439814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45976.238730439814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45976.238730439814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45976.238730439814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45976.238730439814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45976.238730439814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45976.238730439814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45976.238730439814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45976.238730439814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45976.238730439814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45976.238730439814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45976.238730439814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45976.238730439814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45976.238730439814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45976.238730439814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45976.238730439814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45976.238730439814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45976.238730439814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45976.238730439814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45976.238730439814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45976.238730439814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45976.238730439814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45976.238730439814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45976.238730439814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45976.238730439814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45976.238730439814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45976.238730439814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45976.238730439814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45976.238730439814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45976.238730439814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45976.238730439814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45976.238730439814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45976.238730439814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45976.238730439814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45976.238730439814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45976.238730439814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45976.238730439814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45976.238730439814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45976.238730439814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45976.238730439814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45976.238730439814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45976.238730439814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45976.238730439814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45976.238730439814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45976.238730439814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45976.238730439814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45976.238730439814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45976.238730439814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45976.238730439814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45976.238730439814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45976.238730439814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45976.238730439814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45976.238730439814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45976.238730439814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45976.238730439814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45976.238730671299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45976.238730671299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45976.238730671299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45976.238730671299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45976.238730671299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45976.238730671299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45976.238730671299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45976.238730671299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45976.238730671299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45976.238730671299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45976.238730671299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45976.238730671299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45976.238730671299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45976.238730671299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45976.238730671299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45976.238730671299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45976.238730671299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45976.238730671299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45976.238730671299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45976.238730671299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45976.238730671299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45976.238730671299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45976.238730671299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45976.238730671299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45976.238730671299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45976.238730671299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45976.238730671299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45976.238730671299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45976.238730671299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45976.238730671299</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2025-11-15T02:45:40Z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