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53" documentId="120_S{2AC9BD13-BADA-5192-A53E-5A8FF88502F6}" xr6:coauthVersionLast="47" xr6:coauthVersionMax="47" xr10:uidLastSave="{87288F4C-A76F-4186-AA3F-85C244B5A70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I3" i="4"/>
  <c r="J3" i="4"/>
  <c r="I4" i="4"/>
  <c r="J4" i="4"/>
  <c r="I5" i="4"/>
  <c r="J5" i="4"/>
  <c r="I6" i="4"/>
  <c r="J6" i="4"/>
  <c r="I7" i="4"/>
  <c r="J7"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<sst xmlns="http://schemas.openxmlformats.org/spreadsheetml/2006/main" count="180299" uniqueCount="39133">
  <si>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</si>
  <si>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</si>
  <si>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</si>
  <si>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</si>
  <si>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</si>
  <si>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</si>
  <si>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</si>
  <si>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</si>
  <si>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</si>
  <si>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</si>
  <si>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</si>
  <si>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</si>
  <si>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</si>
  <si>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</si>
  <si>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</si>
  <si>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</si>
  <si>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</si>
  <si>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</si>
  <si>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</si>
  <si>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</si>
  <si>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</si>
  <si>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</si>
  <si>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</si>
  <si>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</si>
  <si>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</si>
  <si>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</si>
  <si>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</si>
  <si>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</si>
  <si>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</si>
  <si>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</si>
  <si>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</si>
  <si>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</si>
  <si>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</si>
  <si>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</si>
  <si>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</si>
  <si>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</si>
  <si>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</si>
  <si>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</si>
  <si>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</si>
  <si>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</si>
  <si>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</si>
  <si>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</si>
  <si>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</si>
  <si>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</si>
  <si>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</si>
  <si>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</si>
  <si>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</si>
  <si>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</si>
  <si>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</si>
  <si>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</si>
  <si>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</si>
  <si>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</si>
  <si>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</si>
  <si>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</si>
  <si>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</si>
  <si>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</si>
  <si>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</si>
  <si>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</si>
  <si>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</si>
  <si>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</si>
  <si>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</si>
  <si>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</si>
  <si>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</si>
  <si>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</si>
  <si>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</si>
  <si>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</si>
  <si>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</si>
  <si>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</si>
  <si>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</si>
  <si>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</si>
  <si>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</si>
  <si>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</si>
  <si>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</si>
  <si>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</si>
  <si>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</si>
  <si>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</si>
  <si>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</si>
  <si>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</si>
  <si>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</si>
  <si>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</si>
  <si>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</si>
  <si>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</si>
  <si>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</si>
  <si>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</si>
  <si>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</si>
  <si>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</si>
  <si>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</si>
  <si>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</si>
  <si>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</si>
  <si>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</si>
  <si>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</si>
  <si>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</si>
  <si>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</si>
  <si>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</si>
  <si>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</si>
  <si>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</si>
  <si>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</si>
  <si>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</si>
  <si>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</si>
  <si>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</si>
  <si>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</si>
  <si>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</si>
  <si>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</si>
  <si>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</si>
  <si>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</si>
  <si>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</si>
  <si>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</si>
  <si>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</si>
  <si>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</si>
  <si>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</si>
  <si>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</si>
  <si>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</si>
  <si>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</si>
  <si>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</si>
  <si>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</si>
  <si>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</si>
  <si>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</si>
  <si>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</si>
  <si>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</si>
  <si>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</si>
  <si>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</si>
  <si>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</si>
  <si>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</si>
  <si>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</si>
  <si>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</si>
  <si>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</si>
  <si>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</si>
  <si>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</si>
  <si>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</si>
  <si>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</si>
  <si>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</si>
  <si>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</si>
  <si>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</si>
  <si>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</si>
  <si>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</si>
  <si>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</si>
  <si>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</si>
  <si>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</si>
  <si>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</si>
  <si>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</si>
  <si>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</si>
  <si>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</si>
  <si>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</si>
  <si>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</si>
  <si>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</si>
  <si>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</si>
  <si>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</si>
  <si>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</si>
  <si>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</si>
  <si>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</si>
  <si>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</si>
  <si>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</si>
  <si>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</si>
  <si>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</si>
  <si>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</si>
  <si>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</si>
  <si>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</si>
  <si>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</si>
  <si>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</si>
  <si>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</si>
  <si>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</si>
  <si>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</si>
  <si>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</si>
  <si>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</si>
  <si>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</si>
  <si>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</si>
  <si>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</si>
  <si>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</si>
  <si>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</si>
  <si>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</si>
  <si>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</si>
  <si>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</si>
  <si>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</si>
  <si>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</si>
  <si>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</si>
  <si>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</si>
  <si>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</si>
  <si>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</si>
  <si>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</si>
  <si>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</si>
  <si>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</si>
  <si>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</si>
  <si>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</si>
  <si>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</si>
  <si>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</si>
  <si>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</si>
  <si>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</si>
  <si>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</si>
  <si>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</si>
  <si>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</si>
  <si>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</si>
  <si>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</si>
  <si>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</si>
  <si>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</si>
  <si>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</si>
  <si>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</si>
  <si>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</si>
  <si>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</si>
  <si>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</si>
  <si>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</si>
  <si>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</si>
  <si>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</si>
  <si>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</si>
  <si>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</si>
  <si>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</si>
  <si>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</si>
  <si>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</si>
  <si>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</si>
  <si>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</si>
  <si>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</si>
  <si>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</si>
  <si>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</si>
  <si>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</si>
  <si>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</si>
  <si>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</si>
  <si>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</si>
  <si>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</si>
  <si>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</si>
  <si>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</si>
  <si>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</si>
  <si>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</si>
  <si>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</si>
  <si>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</si>
  <si>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</si>
  <si>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</si>
  <si>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</si>
  <si>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</si>
  <si>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</si>
  <si>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</si>
  <si>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</si>
  <si>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</si>
  <si>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</si>
  <si>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</si>
  <si>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</si>
  <si>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</si>
  <si>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</si>
  <si>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</si>
  <si>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</si>
  <si>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</si>
  <si>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</si>
  <si>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</si>
  <si>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</si>
  <si>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</si>
  <si>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</si>
  <si>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</si>
  <si>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</si>
  <si>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</si>
  <si>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</si>
  <si>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</si>
  <si>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</si>
  <si>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</si>
  <si>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</si>
  <si>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</si>
  <si>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</si>
  <si>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</si>
  <si>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</si>
  <si>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</si>
  <si>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</si>
  <si>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</si>
  <si>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</si>
  <si>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</si>
  <si>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</si>
  <si>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</si>
  <si>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</si>
  <si>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</si>
  <si>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</si>
  <si>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</si>
  <si>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</si>
  <si>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</si>
  <si>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</si>
  <si>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</si>
  <si>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</si>
  <si>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</si>
  <si>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</si>
  <si>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</si>
  <si>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</si>
  <si>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</si>
  <si>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</si>
  <si>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</si>
  <si>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</si>
  <si>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</si>
  <si>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</si>
  <si>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</si>
  <si>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</si>
  <si>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</si>
  <si>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</si>
  <si>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</si>
  <si>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</si>
  <si>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</si>
  <si>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</si>
  <si>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</si>
  <si>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</si>
  <si>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</si>
  <si>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</si>
  <si>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</si>
  <si>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</si>
  <si>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</si>
  <si>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</si>
  <si>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</si>
  <si>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</si>
  <si>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</si>
  <si>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</si>
  <si>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</si>
  <si>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</si>
  <si>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</si>
  <si>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</si>
  <si>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</si>
  <si>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</si>
  <si>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</si>
  <si>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</si>
  <si>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</si>
  <si>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</si>
  <si>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</si>
  <si>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</si>
  <si>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</si>
  <si>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</si>
  <si>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</si>
  <si>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</si>
  <si>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</si>
  <si>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</si>
  <si>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</si>
  <si>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</si>
  <si>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</si>
  <si>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</si>
  <si>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</si>
  <si>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</si>
  <si>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</si>
  <si>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</si>
  <si>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</si>
  <si>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</si>
  <si>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</si>
  <si>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</si>
  <si>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</si>
  <si>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</si>
  <si>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</si>
  <si>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</si>
  <si>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</si>
  <si>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</si>
  <si>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</si>
  <si>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</si>
  <si>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</si>
  <si>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</si>
  <si>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</si>
  <si>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</si>
  <si>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</si>
  <si>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</si>
  <si>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</si>
  <si>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</si>
  <si>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</si>
  <si>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</si>
  <si>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</si>
  <si>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</si>
  <si>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</si>
  <si>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</si>
  <si>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</si>
  <si>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</si>
  <si>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</si>
  <si>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</si>
  <si>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</si>
  <si>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</si>
  <si>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</si>
  <si>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</si>
  <si>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</si>
  <si>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</si>
  <si>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</si>
  <si>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</si>
  <si>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</si>
  <si>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</si>
  <si>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</si>
  <si>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</si>
  <si>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</si>
  <si>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</si>
  <si>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</si>
  <si>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</si>
  <si>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</si>
  <si>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</si>
  <si>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</si>
  <si>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</si>
  <si>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</si>
  <si>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</si>
  <si>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</si>
  <si>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</si>
  <si>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</si>
  <si>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</si>
  <si>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</si>
  <si>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</si>
  <si>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</si>
  <si>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</si>
  <si>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</si>
  <si>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</si>
  <si>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</si>
  <si>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</si>
  <si>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</si>
  <si>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</si>
  <si>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</si>
  <si>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</si>
  <si>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</si>
  <si>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</si>
  <si>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</si>
  <si>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</si>
  <si>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</si>
  <si>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</si>
  <si>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</si>
  <si>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</si>
  <si>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</si>
  <si>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</si>
  <si>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</si>
  <si>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</si>
  <si>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</si>
  <si>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</si>
  <si>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</si>
  <si>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</si>
  <si>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</si>
  <si>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</si>
  <si>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</si>
  <si>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</si>
  <si>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</si>
  <si>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</si>
  <si>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</si>
  <si>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</si>
  <si>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</si>
  <si>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</si>
  <si>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</si>
  <si>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</si>
  <si>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</si>
  <si>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</si>
  <si>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</si>
  <si>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</si>
  <si>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</si>
  <si>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</si>
  <si>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</si>
  <si>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</si>
  <si>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</si>
  <si>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</si>
  <si>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</si>
  <si>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</si>
  <si>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</si>
  <si>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</si>
  <si>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</si>
  <si>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</si>
  <si>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</si>
  <si>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</si>
  <si>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</si>
  <si>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</si>
  <si>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</si>
  <si>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</si>
  <si>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</si>
  <si>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</si>
  <si>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</si>
  <si>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</si>
  <si>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</si>
  <si>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</si>
  <si>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</si>
  <si>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</si>
  <si>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</si>
  <si>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</si>
  <si>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</si>
  <si>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</si>
  <si>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</si>
  <si>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</si>
  <si>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</si>
  <si>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</si>
  <si>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</si>
  <si>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</si>
  <si>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</si>
  <si>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</si>
  <si>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</si>
  <si>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</si>
  <si>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</si>
  <si>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</si>
  <si>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</si>
  <si>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</si>
  <si>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</si>
  <si>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</si>
  <si>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</si>
  <si>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</si>
  <si>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</si>
  <si>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</si>
  <si>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</si>
  <si>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</si>
  <si>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</si>
  <si>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</si>
  <si>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</si>
  <si>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</si>
  <si>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</si>
  <si>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</si>
  <si>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</si>
  <si>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</si>
  <si>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</si>
  <si>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</si>
  <si>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</si>
  <si>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</si>
  <si>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</si>
  <si>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</si>
  <si>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</si>
  <si>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</si>
  <si>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</si>
  <si>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</si>
  <si>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</si>
  <si>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</si>
  <si>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</si>
  <si>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</si>
  <si>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</si>
  <si>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</si>
  <si>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</si>
  <si>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</si>
  <si>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</si>
  <si>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</si>
  <si>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</si>
  <si>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</si>
  <si>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</si>
  <si>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</si>
  <si>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</si>
  <si>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</si>
  <si>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</si>
  <si>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</si>
  <si>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</si>
  <si>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</si>
  <si>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</si>
  <si>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</si>
  <si>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</si>
  <si>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</si>
  <si>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</si>
  <si>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</si>
  <si>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</si>
  <si>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</si>
  <si>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</si>
  <si>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</si>
  <si>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</si>
  <si>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</si>
  <si>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</si>
  <si>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</si>
  <si>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</si>
  <si>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</si>
  <si>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</si>
  <si>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</si>
  <si>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</si>
  <si>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</si>
  <si>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</si>
  <si>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</si>
  <si>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</si>
  <si>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</si>
  <si>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</si>
  <si>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</si>
  <si>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</si>
  <si>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</si>
  <si>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</si>
  <si>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</si>
  <si>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</si>
  <si>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</si>
  <si>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</si>
  <si>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</si>
  <si>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</si>
  <si>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</si>
  <si>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</si>
  <si>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</si>
  <si>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</si>
  <si>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</si>
  <si>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</si>
  <si>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</si>
  <si>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</si>
  <si>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</si>
  <si>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</si>
  <si>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</si>
  <si>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</si>
  <si>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</si>
  <si>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</si>
  <si>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</si>
  <si>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</si>
  <si>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</si>
  <si>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</si>
  <si>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</si>
  <si>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</si>
  <si>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</si>
  <si>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</si>
  <si>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</si>
  <si>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</si>
  <si>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</si>
  <si>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</si>
  <si>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</si>
  <si>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</si>
  <si>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</si>
  <si>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</si>
  <si>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</si>
  <si>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</si>
  <si>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</si>
  <si>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</si>
  <si>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</si>
  <si>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</si>
  <si>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</si>
  <si>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</si>
  <si>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</si>
  <si>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</si>
  <si>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</si>
  <si>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</si>
  <si>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</si>
  <si>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</si>
  <si>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</si>
  <si>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</si>
  <si>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</si>
  <si>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</si>
  <si>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</si>
  <si>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</si>
  <si>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</si>
  <si>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</si>
  <si>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</si>
  <si>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</si>
  <si>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</si>
  <si>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</si>
  <si>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</si>
  <si>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</si>
  <si>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</si>
  <si>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</si>
  <si>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</si>
  <si>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</si>
  <si>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</si>
  <si>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</si>
  <si>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</si>
  <si>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</si>
  <si>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</si>
  <si>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</si>
  <si>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</si>
  <si>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</si>
  <si>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</si>
  <si>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</si>
  <si>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</si>
  <si>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</si>
  <si>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</si>
  <si>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</si>
  <si>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</si>
  <si>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</si>
  <si>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</si>
  <si>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</si>
  <si>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</si>
  <si>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</si>
  <si>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</si>
  <si>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</si>
  <si>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</si>
  <si>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</si>
  <si>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</si>
  <si>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</si>
  <si>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</si>
  <si>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</si>
  <si>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</si>
  <si>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</si>
  <si>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</si>
  <si>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</si>
  <si>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</si>
  <si>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</si>
  <si>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</si>
  <si>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</si>
  <si>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</si>
  <si>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</si>
  <si>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</si>
  <si>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</si>
  <si>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</si>
  <si>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</si>
  <si>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</si>
  <si>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</si>
  <si>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</si>
  <si>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</si>
  <si>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</si>
  <si>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</si>
  <si>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</si>
  <si>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</si>
  <si>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</si>
  <si>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</si>
  <si>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</si>
  <si>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</si>
  <si>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</si>
  <si>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</si>
  <si>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</si>
  <si>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</si>
  <si>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</si>
  <si>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</si>
  <si>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</si>
  <si>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</si>
  <si>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</si>
  <si>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</si>
  <si>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</si>
  <si>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</si>
  <si>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</si>
  <si>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</si>
  <si>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</si>
  <si>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</si>
  <si>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</si>
  <si>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</si>
  <si>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</si>
  <si>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</si>
  <si>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</si>
  <si>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</si>
  <si>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</si>
  <si>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</si>
  <si>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</si>
  <si>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</si>
  <si>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</si>
  <si>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</si>
  <si>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</si>
  <si>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</si>
  <si>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</si>
  <si>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</si>
  <si>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</si>
  <si>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</si>
  <si>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</si>
  <si>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</si>
  <si>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</si>
  <si>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</si>
  <si>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</si>
  <si>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</si>
  <si>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</si>
  <si>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</si>
  <si>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</si>
  <si>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</si>
  <si>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</si>
  <si>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</si>
  <si>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</si>
  <si>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</si>
  <si>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</si>
  <si>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</si>
  <si>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</si>
  <si>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</si>
  <si>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</si>
  <si>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</si>
  <si>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</si>
  <si>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</si>
  <si>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</si>
  <si>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</si>
  <si>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</si>
  <si>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</si>
  <si>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</si>
  <si>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</si>
  <si>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</si>
  <si>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</si>
  <si>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</si>
  <si>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</si>
  <si>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</si>
  <si>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</si>
  <si>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</si>
  <si>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</si>
  <si>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</si>
  <si>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</si>
  <si>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</si>
  <si>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</si>
  <si>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</si>
  <si>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</si>
  <si>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</si>
  <si>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</si>
  <si>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</si>
  <si>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</si>
  <si>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</si>
  <si>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</si>
  <si>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</si>
  <si>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</si>
  <si>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</si>
  <si>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</si>
  <si>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</si>
  <si>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</si>
  <si>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</si>
  <si>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</si>
  <si>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</si>
  <si>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</si>
  <si>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</si>
  <si>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</si>
  <si>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</si>
  <si>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</si>
  <si>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</si>
  <si>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</si>
  <si>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</si>
  <si>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</si>
  <si>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</si>
  <si>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</si>
  <si>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</si>
  <si>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</si>
  <si>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</si>
  <si>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</si>
  <si>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</si>
  <si>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</si>
  <si>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</si>
  <si>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</si>
  <si>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</si>
  <si>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</si>
  <si>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</si>
  <si>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</si>
  <si>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</si>
  <si>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</si>
  <si>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</si>
  <si>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</si>
  <si>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</si>
  <si>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</si>
  <si>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</si>
  <si>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</si>
  <si>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</si>
  <si>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</si>
  <si>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</si>
  <si>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</si>
  <si>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</si>
  <si>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</si>
  <si>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</si>
  <si>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</si>
  <si>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</si>
  <si>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</si>
  <si>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</si>
  <si>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</si>
  <si>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</si>
  <si>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</si>
  <si>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</si>
  <si>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</si>
  <si>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</si>
  <si>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</si>
  <si>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</si>
  <si>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</si>
  <si>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</si>
  <si>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</si>
  <si>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</si>
  <si>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</si>
  <si>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</si>
  <si>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</si>
  <si>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</si>
  <si>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</si>
  <si>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</si>
  <si>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</si>
  <si>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</si>
  <si>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</si>
  <si>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</si>
  <si>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</si>
  <si>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</si>
  <si>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</si>
  <si>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</si>
  <si>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</si>
  <si>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</si>
  <si>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</si>
  <si>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</si>
  <si>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</si>
  <si>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</si>
  <si>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</si>
  <si>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</si>
  <si>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</si>
  <si>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</si>
  <si>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</si>
  <si>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</si>
  <si>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</si>
  <si>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</si>
  <si>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</si>
  <si>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</si>
  <si>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</si>
  <si>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</si>
  <si>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</si>
  <si>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</si>
  <si>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</si>
  <si>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</si>
  <si>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</si>
  <si>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</si>
  <si>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</si>
  <si>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</si>
  <si>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</si>
  <si>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</si>
  <si>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</si>
  <si>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</si>
  <si>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</si>
  <si>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</si>
  <si>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</si>
  <si>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</si>
  <si>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</si>
  <si>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</si>
  <si>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</si>
  <si>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</si>
  <si>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</si>
  <si>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</si>
  <si>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</si>
  <si>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</si>
  <si>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</si>
  <si>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</si>
  <si>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</si>
  <si>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</si>
  <si>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</si>
  <si>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</si>
  <si>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</si>
  <si>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</si>
  <si>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</si>
  <si>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</si>
  <si>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</si>
  <si>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</si>
  <si>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</si>
  <si>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</si>
  <si>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</si>
  <si>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</si>
  <si>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</si>
  <si>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</si>
  <si>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</si>
  <si>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</si>
  <si>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</si>
  <si>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</si>
  <si>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</si>
  <si>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</si>
  <si>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</si>
  <si>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</si>
  <si>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</si>
  <si>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</si>
  <si>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</si>
  <si>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</si>
  <si>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</si>
  <si>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</si>
  <si>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</si>
  <si>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</si>
  <si>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</si>
  <si>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</si>
  <si>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</si>
  <si>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</si>
  <si>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</si>
  <si>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</si>
  <si>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</si>
  <si>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</si>
  <si>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</si>
  <si>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</si>
  <si>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</si>
  <si>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</si>
  <si>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</si>
  <si>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</si>
  <si>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</si>
  <si>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</si>
  <si>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</si>
  <si>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</si>
  <si>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</si>
  <si>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</si>
  <si>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</si>
  <si>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</si>
  <si>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</si>
  <si>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</si>
  <si>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</si>
  <si>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</si>
  <si>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</si>
  <si>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</si>
  <si>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</si>
  <si>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</si>
  <si>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</si>
  <si>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</si>
  <si>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</si>
  <si>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</si>
  <si>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</si>
  <si>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</si>
  <si>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</si>
  <si>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</si>
  <si>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</si>
  <si>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</si>
  <si>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</si>
  <si>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</si>
  <si>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</si>
  <si>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</si>
  <si>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</si>
  <si>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</si>
  <si>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</si>
  <si>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</si>
  <si>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</si>
  <si>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</si>
  <si>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</si>
  <si>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</si>
  <si>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</si>
  <si>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</si>
  <si>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</si>
  <si>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</si>
  <si>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</si>
  <si>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</si>
  <si>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</si>
  <si>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</si>
  <si>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</si>
  <si>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</si>
  <si>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</si>
  <si>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</si>
  <si>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</si>
  <si>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</si>
  <si>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</si>
  <si>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</si>
  <si>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</si>
  <si>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</si>
  <si>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</si>
  <si>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</si>
  <si>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</si>
  <si>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</si>
  <si>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</si>
  <si>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</si>
  <si>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</si>
  <si>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</si>
  <si>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</si>
  <si>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</si>
  <si>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</si>
  <si>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</si>
  <si>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</si>
  <si>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</si>
  <si>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</si>
  <si>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</si>
  <si>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</si>
  <si>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</si>
  <si>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</si>
  <si>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</si>
  <si>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</si>
  <si>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</si>
  <si>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</si>
  <si>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</si>
  <si>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</si>
  <si>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</si>
  <si>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</si>
  <si>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</si>
  <si>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</si>
  <si>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</si>
  <si>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</si>
  <si>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</si>
  <si>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</si>
  <si>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</si>
  <si>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</si>
  <si>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</si>
  <si>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</si>
  <si>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</si>
  <si>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</si>
  <si>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</si>
  <si>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</si>
  <si>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</si>
  <si>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</si>
  <si>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</si>
  <si>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</si>
  <si>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</si>
  <si>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</si>
  <si>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</si>
  <si>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</si>
  <si>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</si>
  <si>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</si>
  <si>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</si>
  <si>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</si>
  <si>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</si>
  <si>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</si>
  <si>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</si>
  <si>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</si>
  <si>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</si>
  <si>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</si>
  <si>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</si>
  <si>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</si>
  <si>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</si>
  <si>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</si>
  <si>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</si>
  <si>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</si>
  <si>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</si>
  <si>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</si>
  <si>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</si>
  <si>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</si>
  <si>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</si>
  <si>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</si>
  <si>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</si>
  <si>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</si>
  <si>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</si>
  <si>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</si>
  <si>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</si>
  <si>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</si>
  <si>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</si>
  <si>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</si>
  <si>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</si>
  <si>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</si>
  <si>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</si>
  <si>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</si>
  <si>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</si>
  <si>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</si>
  <si>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</si>
  <si>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</si>
  <si>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</si>
  <si>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</si>
  <si>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</si>
  <si>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</si>
  <si>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</si>
  <si>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</si>
  <si>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</si>
  <si>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</si>
  <si>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</si>
  <si>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</si>
  <si>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</si>
  <si>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</si>
  <si>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</si>
  <si>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</si>
  <si>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</si>
  <si>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</si>
  <si>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</si>
  <si>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</si>
  <si>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</si>
  <si>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</si>
  <si>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</si>
  <si>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</si>
  <si>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</si>
  <si>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</si>
  <si>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</si>
  <si>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</si>
  <si>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</si>
  <si>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</si>
  <si>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</si>
  <si>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</si>
  <si>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</si>
  <si>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</si>
  <si>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</si>
  <si>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</si>
  <si>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</si>
  <si>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</si>
  <si>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</si>
  <si>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</si>
  <si>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</si>
  <si>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</si>
  <si>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</si>
  <si>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</si>
  <si>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</si>
  <si>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</si>
  <si>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</si>
  <si>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</si>
  <si>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</si>
  <si>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</si>
  <si>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</si>
  <si>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</si>
  <si>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</si>
  <si>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</si>
  <si>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</si>
  <si>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</si>
  <si>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</si>
  <si>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</si>
  <si>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</si>
  <si>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</si>
  <si>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</si>
  <si>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</si>
  <si>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</si>
  <si>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</si>
  <si>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</si>
  <si>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</si>
  <si>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</si>
  <si>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</si>
  <si>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</si>
  <si>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</si>
  <si>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</si>
  <si>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</si>
  <si>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</si>
  <si>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</si>
  <si>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</si>
  <si>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</si>
  <si>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</si>
  <si>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</si>
  <si>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</si>
  <si>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</si>
  <si>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</si>
  <si>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</si>
  <si>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</si>
  <si>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</si>
  <si>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</si>
  <si>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</si>
  <si>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</si>
  <si>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</si>
  <si>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</si>
  <si>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</si>
  <si>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</si>
  <si>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</si>
  <si>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</si>
  <si>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</si>
  <si>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</si>
  <si>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</si>
  <si>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</si>
  <si>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</si>
  <si>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</si>
  <si>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</si>
  <si>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</si>
  <si>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</si>
  <si>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</si>
  <si>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</si>
  <si>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</si>
  <si>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</si>
  <si>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</si>
  <si>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</si>
  <si>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</si>
  <si>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</si>
  <si>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</si>
  <si>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</si>
  <si>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</si>
  <si>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</si>
  <si>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</si>
  <si>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</si>
  <si>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</si>
  <si>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</si>
  <si>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</si>
  <si>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</si>
  <si>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</si>
  <si>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</si>
  <si>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</si>
  <si>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</si>
  <si>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</si>
  <si>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</si>
  <si>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</si>
  <si>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</si>
  <si>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</si>
  <si>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</si>
  <si>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</si>
  <si>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</si>
  <si>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</si>
  <si>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</si>
  <si>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</si>
  <si>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</si>
  <si>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</si>
  <si>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</si>
  <si>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</si>
  <si>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</si>
  <si>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</si>
  <si>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</si>
  <si>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</si>
  <si>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</si>
  <si>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</si>
  <si>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</si>
  <si>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</si>
  <si>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</si>
  <si>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</si>
  <si>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</si>
  <si>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</si>
  <si>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</si>
  <si>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</si>
  <si>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</si>
  <si>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</si>
  <si>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</si>
  <si>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</si>
  <si>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</si>
  <si>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</si>
  <si>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</si>
  <si>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</si>
  <si>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</si>
  <si>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</si>
  <si>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</si>
  <si>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</si>
  <si>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</si>
  <si>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</si>
  <si>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</si>
  <si>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</si>
  <si>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</si>
  <si>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</si>
  <si>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</si>
  <si>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</si>
  <si>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</si>
  <si>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</si>
  <si>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</si>
  <si>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</si>
  <si>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</si>
  <si>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</si>
  <si>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</si>
  <si>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</si>
  <si>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</si>
  <si>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</si>
  <si>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</si>
  <si>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</si>
  <si>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</si>
  <si>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</si>
  <si>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</si>
  <si>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</si>
  <si>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</si>
  <si>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</si>
  <si>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</si>
  <si>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</si>
  <si>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</si>
  <si>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</si>
  <si>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</si>
  <si>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</si>
  <si>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</si>
  <si>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</si>
  <si>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</si>
  <si>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</si>
  <si>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</si>
  <si>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</si>
  <si>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</si>
  <si>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</si>
  <si>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</si>
  <si>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</si>
  <si>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</si>
  <si>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</si>
  <si>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</si>
  <si>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</si>
  <si>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</si>
  <si>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</si>
  <si>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</si>
  <si>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</si>
  <si>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</si>
  <si>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</si>
  <si>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</si>
  <si>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</si>
  <si>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</si>
  <si>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</si>
  <si>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</si>
  <si>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</si>
  <si>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</si>
  <si>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</si>
  <si>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</si>
  <si>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</si>
  <si>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</si>
  <si>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</si>
  <si>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</si>
  <si>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</si>
  <si>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</si>
  <si>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</si>
  <si>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</si>
  <si>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</si>
  <si>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</si>
  <si>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</si>
  <si>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</si>
  <si>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</si>
  <si>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</si>
  <si>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</si>
  <si>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</si>
  <si>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</si>
  <si>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</si>
  <si>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</si>
  <si>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</si>
  <si>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</si>
  <si>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</si>
  <si>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</si>
  <si>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</si>
  <si>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</si>
  <si>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</si>
  <si>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</si>
  <si>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</si>
  <si>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</si>
  <si>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</si>
  <si>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</si>
  <si>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</si>
  <si>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</si>
  <si>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</si>
  <si>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</si>
  <si>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</si>
  <si>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</si>
  <si>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</si>
  <si>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</si>
  <si>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</si>
  <si>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</si>
  <si>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</si>
  <si>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</si>
  <si>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</si>
  <si>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</si>
  <si>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</si>
  <si>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</si>
  <si>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</si>
  <si>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</si>
  <si>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</si>
  <si>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</si>
  <si>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</si>
  <si>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</si>
  <si>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</si>
  <si>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</si>
  <si>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</si>
  <si>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</si>
  <si>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</si>
  <si>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</si>
  <si>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</si>
  <si>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</si>
  <si>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</si>
  <si>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</si>
  <si>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</si>
  <si>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</si>
  <si>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</si>
  <si>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</si>
  <si>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</si>
  <si>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</si>
  <si>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</si>
  <si>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</si>
  <si>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</si>
  <si>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</si>
  <si>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</si>
  <si>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</si>
  <si>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</si>
  <si>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</si>
  <si>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</si>
  <si>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</si>
  <si>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</si>
  <si>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</si>
  <si>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</si>
  <si>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</si>
  <si>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</si>
  <si>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</si>
  <si>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</si>
  <si>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</si>
  <si>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</si>
  <si>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</si>
  <si>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</si>
  <si>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</si>
  <si>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</si>
  <si>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</si>
  <si>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</si>
  <si>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</si>
  <si>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</si>
  <si>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</si>
  <si>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</si>
  <si>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</si>
  <si>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</si>
  <si>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</si>
  <si>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</si>
  <si>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</si>
  <si>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</si>
  <si>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</si>
  <si>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</si>
  <si>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</si>
  <si>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</si>
  <si>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</si>
  <si>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</si>
  <si>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</si>
  <si>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</si>
  <si>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</si>
  <si>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</si>
  <si>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</si>
  <si>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</si>
  <si>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</si>
  <si>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</si>
  <si>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</si>
  <si>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</si>
  <si>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</si>
  <si>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</si>
  <si>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</si>
  <si>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</si>
  <si>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</si>
  <si>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</si>
  <si>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</si>
  <si>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</si>
  <si>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</si>
  <si>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</si>
  <si>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</si>
  <si>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</si>
  <si>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</si>
  <si>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</si>
  <si>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</si>
  <si>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</si>
  <si>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</si>
  <si>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</si>
  <si>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</si>
  <si>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</si>
  <si>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</si>
  <si>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</si>
  <si>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</si>
  <si>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</si>
  <si>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</si>
  <si>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</si>
  <si>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</si>
  <si>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</si>
  <si>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</si>
  <si>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</si>
  <si>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</si>
  <si>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</si>
  <si>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</si>
  <si>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</si>
  <si>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</si>
  <si>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</si>
  <si>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</si>
  <si>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</si>
  <si>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</si>
  <si>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</si>
  <si>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</si>
  <si>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</si>
  <si>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</si>
  <si>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</si>
  <si>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</si>
  <si>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</si>
  <si>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</si>
  <si>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</si>
  <si>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</si>
  <si>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</si>
  <si>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</si>
  <si>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</si>
  <si>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</si>
  <si>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</si>
  <si>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</si>
  <si>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</si>
  <si>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</si>
  <si>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</si>
  <si>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</si>
  <si>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</si>
  <si>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</si>
  <si>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</si>
  <si>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</si>
  <si>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</si>
  <si>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</si>
  <si>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</si>
  <si>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</si>
  <si>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</si>
  <si>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</si>
  <si>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</si>
  <si>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</si>
  <si>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</si>
  <si>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</si>
  <si>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</si>
  <si>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</si>
  <si>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</si>
  <si>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</si>
  <si>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</si>
  <si>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</si>
  <si>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</si>
  <si>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</si>
  <si>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</si>
  <si>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</si>
  <si>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</si>
  <si>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</si>
  <si>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</si>
  <si>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</si>
  <si>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</si>
  <si>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</si>
  <si>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</si>
  <si>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</si>
  <si>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</si>
  <si>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</si>
  <si>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</si>
  <si>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</si>
  <si>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</si>
  <si>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</si>
  <si>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</si>
  <si>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</si>
  <si>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</si>
  <si>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</si>
  <si>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</si>
  <si>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</si>
  <si>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</si>
  <si>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</si>
  <si>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</si>
  <si>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</si>
  <si>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</si>
  <si>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</si>
  <si>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</si>
  <si>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</si>
  <si>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</si>
  <si>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</si>
  <si>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</si>
  <si>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</si>
  <si>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</si>
  <si>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</si>
  <si>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</si>
  <si>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</si>
  <si>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</si>
  <si>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</si>
  <si>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</si>
  <si>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</si>
  <si>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</si>
  <si>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</si>
  <si>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</si>
  <si>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</si>
  <si>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</si>
  <si>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</si>
  <si>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</si>
  <si>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</si>
  <si>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</si>
  <si>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</si>
  <si>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</si>
  <si>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</si>
  <si>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</si>
  <si>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</si>
  <si>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</si>
  <si>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</si>
  <si>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</si>
  <si>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</si>
  <si>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</si>
  <si>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</si>
  <si>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</si>
  <si>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</si>
  <si>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</si>
  <si>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</si>
  <si>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</si>
  <si>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</si>
  <si>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</si>
  <si>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</si>
  <si>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</si>
  <si>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</si>
  <si>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</si>
  <si>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</si>
  <si>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</si>
  <si>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</si>
  <si>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</si>
  <si>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</si>
  <si>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</si>
  <si>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</si>
  <si>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</si>
  <si>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</si>
  <si>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</si>
  <si>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</si>
  <si>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</si>
  <si>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</si>
  <si>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</si>
  <si>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</si>
  <si>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</si>
  <si>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</si>
  <si>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</si>
  <si>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</si>
  <si>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</si>
  <si>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</si>
  <si>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</si>
  <si>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</si>
  <si>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</si>
  <si>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</si>
  <si>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</si>
  <si>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</si>
  <si>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</si>
  <si>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</si>
  <si>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</si>
  <si>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</si>
  <si>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</si>
  <si>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</si>
  <si>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</si>
  <si>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</si>
  <si>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</si>
  <si>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</si>
  <si>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</si>
  <si>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</si>
  <si>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</si>
  <si>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</si>
  <si>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</si>
  <si>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</si>
  <si>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</si>
  <si>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</si>
  <si>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</si>
  <si>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</si>
  <si>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</si>
  <si>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</si>
  <si>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</si>
  <si>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</si>
  <si>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</si>
  <si>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</si>
  <si>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</si>
  <si>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</si>
  <si>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</si>
  <si>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</si>
  <si>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</si>
  <si>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</si>
  <si>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</si>
  <si>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</si>
  <si>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</si>
  <si>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</si>
  <si>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</si>
  <si>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</si>
  <si>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</si>
  <si>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</si>
  <si>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</si>
  <si>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</si>
  <si>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</si>
  <si>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</si>
  <si>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</si>
  <si>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</si>
  <si>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</si>
  <si>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</si>
  <si>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</si>
  <si>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</si>
  <si>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</si>
  <si>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</si>
  <si>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</si>
  <si>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</si>
  <si>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</si>
  <si>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</si>
  <si>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</si>
  <si>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</si>
  <si>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</si>
  <si>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</si>
  <si>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</si>
  <si>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</si>
  <si>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</si>
  <si>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</si>
  <si>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</si>
  <si>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</si>
  <si>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</si>
  <si>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</si>
  <si>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</si>
  <si>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</si>
  <si>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</si>
  <si>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</si>
  <si>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</si>
  <si>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</si>
  <si>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</si>
  <si>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</si>
  <si>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</si>
  <si>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</si>
  <si>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</si>
  <si>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</si>
  <si>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</si>
  <si>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</si>
  <si>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</si>
  <si>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</si>
  <si>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</si>
  <si>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</si>
  <si>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</si>
  <si>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</si>
  <si>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</si>
  <si>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</si>
  <si>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</si>
  <si>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</si>
  <si>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</si>
  <si>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</si>
  <si>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</si>
  <si>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</si>
  <si>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</si>
  <si>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</si>
  <si>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</si>
  <si>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</si>
  <si>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</si>
  <si>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</si>
  <si>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</si>
  <si>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</si>
  <si>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</si>
  <si>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</si>
  <si>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</si>
  <si>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</si>
  <si>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</si>
  <si>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</si>
  <si>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</si>
  <si>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</si>
  <si>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</si>
  <si>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</si>
  <si>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</si>
  <si>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</si>
  <si>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</si>
  <si>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</si>
  <si>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</si>
  <si>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</si>
  <si>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</si>
  <si>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</si>
  <si>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</si>
  <si>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</si>
  <si>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</si>
  <si>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</si>
  <si>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</si>
  <si>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</si>
  <si>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</si>
  <si>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</si>
  <si>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</si>
  <si>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</si>
  <si>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</si>
  <si>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</si>
  <si>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</si>
  <si>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</si>
  <si>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</si>
  <si>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</si>
  <si>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</si>
  <si>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</si>
  <si>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</si>
  <si>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</si>
  <si>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</si>
  <si>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</si>
  <si>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</si>
  <si>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</si>
  <si>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</si>
  <si>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</si>
  <si>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</si>
  <si>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</si>
  <si>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</si>
  <si>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</si>
  <si>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</si>
  <si>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</si>
  <si>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</si>
  <si>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</si>
  <si>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</si>
  <si>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</si>
  <si>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</si>
  <si>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</si>
  <si>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</si>
  <si>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</si>
  <si>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</si>
  <si>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</si>
  <si>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</si>
  <si>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</si>
  <si>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</si>
  <si>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</si>
  <si>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</si>
  <si>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</si>
  <si>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</si>
  <si>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</si>
  <si>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</si>
  <si>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</si>
  <si>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</si>
  <si>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</si>
  <si>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</si>
  <si>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</si>
  <si>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</si>
  <si>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</si>
  <si>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</si>
  <si>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</si>
  <si>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</si>
  <si>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</si>
  <si>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</si>
  <si>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</si>
  <si>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</si>
  <si>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</si>
  <si>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</si>
  <si>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</si>
  <si>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</si>
  <si>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</si>
  <si>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</si>
  <si>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</si>
  <si>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</si>
  <si>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</si>
  <si>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</si>
  <si>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</si>
  <si>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</si>
  <si>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</si>
  <si>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</si>
  <si>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</si>
  <si>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</si>
  <si>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</si>
  <si>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</si>
  <si>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</si>
  <si>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</si>
  <si>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</si>
  <si>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</si>
  <si>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</si>
  <si>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</si>
  <si>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</si>
  <si>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</si>
  <si>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</si>
  <si>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</si>
  <si>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</si>
  <si>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</si>
  <si>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</si>
  <si>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</si>
  <si>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</si>
  <si>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</si>
  <si>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</si>
  <si>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</si>
  <si>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</si>
  <si>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</si>
  <si>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</si>
  <si>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</si>
  <si>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</si>
  <si>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</si>
  <si>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</si>
  <si>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</si>
  <si>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</si>
  <si>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</si>
  <si>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</si>
  <si>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</si>
  <si>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</si>
  <si>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</si>
  <si>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</si>
  <si>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</si>
  <si>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</si>
  <si>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</si>
  <si>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</si>
  <si>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</si>
  <si>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</si>
  <si>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</si>
  <si>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</si>
  <si>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</si>
  <si>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</si>
  <si>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</si>
  <si>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</si>
  <si>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</si>
  <si>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</si>
  <si>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</si>
  <si>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</si>
  <si>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</si>
  <si>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</si>
  <si>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</si>
  <si>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</si>
  <si>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</si>
  <si>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</si>
  <si>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</si>
  <si>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</si>
  <si>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</si>
  <si>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</si>
  <si>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</si>
  <si>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</si>
  <si>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</si>
  <si>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</si>
  <si>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</si>
  <si>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</si>
  <si>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</si>
  <si>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</si>
  <si>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</si>
  <si>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</si>
  <si>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</si>
  <si>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</si>
  <si>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</si>
  <si>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</si>
  <si>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</si>
  <si>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</si>
  <si>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</si>
  <si>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</si>
  <si>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</si>
  <si>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</si>
  <si>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</si>
  <si>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</si>
  <si>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</si>
  <si>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</si>
  <si>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</si>
  <si>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</si>
  <si>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</si>
  <si>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</si>
  <si>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</si>
  <si>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</si>
  <si>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</si>
  <si>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</si>
  <si>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</si>
  <si>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</si>
  <si>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</si>
  <si>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</si>
  <si>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</si>
  <si>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</si>
  <si>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</si>
  <si>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</si>
  <si>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</si>
  <si>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</si>
  <si>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</si>
  <si>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</si>
  <si>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</si>
  <si>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</si>
  <si>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</si>
  <si>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</si>
  <si>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</si>
  <si>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</si>
  <si>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</si>
  <si>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</si>
  <si>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</si>
  <si>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</si>
  <si>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</si>
  <si>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</si>
  <si>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</si>
  <si>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</si>
  <si>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</si>
  <si>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</si>
  <si>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</si>
  <si>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</si>
  <si>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</si>
  <si>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</si>
  <si>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</si>
  <si>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</si>
  <si>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</si>
  <si>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</si>
  <si>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</si>
  <si>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</si>
  <si>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</si>
  <si>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</si>
  <si>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</si>
  <si>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</si>
  <si>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</si>
  <si>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</si>
  <si>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</si>
  <si>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</si>
  <si>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</si>
  <si>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</si>
  <si>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</si>
  <si>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</si>
  <si>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</si>
  <si>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</si>
  <si>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</si>
  <si>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</si>
  <si>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</si>
  <si>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</si>
  <si>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</si>
  <si>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</si>
  <si>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</si>
  <si>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</si>
  <si>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</si>
  <si>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</si>
  <si>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</si>
  <si>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</si>
  <si>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</si>
  <si>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</si>
  <si>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</si>
  <si>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</si>
  <si>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</si>
  <si>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</si>
  <si>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</si>
  <si>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</si>
  <si>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</si>
  <si>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</si>
  <si>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</si>
  <si>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</si>
  <si>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</si>
  <si>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</si>
  <si>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</si>
  <si>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</si>
  <si>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</si>
  <si>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</si>
  <si>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</si>
  <si>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</si>
  <si>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</si>
  <si>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</si>
  <si>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</si>
  <si>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</si>
  <si>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</si>
  <si>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</si>
  <si>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</si>
  <si>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</si>
  <si>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</si>
  <si>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</si>
  <si>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</si>
  <si>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</si>
  <si>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</si>
  <si>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</si>
  <si>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</si>
  <si>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</si>
  <si>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</si>
  <si>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</si>
  <si>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</si>
  <si>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</si>
  <si>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</si>
  <si>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</si>
  <si>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</si>
  <si>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</si>
  <si>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</si>
  <si>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</si>
  <si>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</si>
  <si>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</si>
  <si>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</si>
  <si>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</si>
  <si>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</si>
  <si>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</si>
  <si>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</si>
  <si>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</si>
  <si>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</si>
  <si>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</si>
  <si>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</si>
  <si>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</si>
  <si>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</si>
  <si>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</si>
  <si>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</si>
  <si>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</si>
  <si>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</si>
  <si>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</si>
  <si>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</si>
  <si>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</si>
  <si>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</si>
  <si>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</si>
  <si>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</si>
  <si>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</si>
  <si>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</si>
  <si>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</si>
  <si>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</si>
  <si>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</si>
  <si>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</si>
  <si>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</si>
  <si>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</si>
  <si>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</si>
  <si>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</si>
  <si>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</si>
  <si>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</si>
  <si>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</si>
  <si>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</si>
  <si>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</si>
  <si>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</si>
  <si>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</si>
  <si>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</si>
  <si>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</si>
  <si>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</si>
  <si>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</si>
  <si>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</si>
  <si>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</si>
  <si>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</si>
  <si>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</si>
  <si>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</si>
  <si>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</si>
  <si>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</si>
  <si>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</si>
  <si>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</si>
  <si>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</si>
  <si>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</si>
  <si>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</si>
  <si>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</si>
  <si>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</si>
  <si>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</si>
  <si>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</si>
  <si>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</si>
  <si>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</si>
  <si>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</si>
  <si>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</si>
  <si>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</si>
  <si>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</si>
  <si>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</si>
  <si>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</si>
  <si>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</si>
  <si>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</si>
  <si>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</si>
  <si>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</si>
  <si>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</si>
  <si>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</si>
  <si>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</si>
  <si>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</si>
  <si>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</si>
  <si>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</si>
  <si>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</si>
  <si>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</si>
  <si>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</si>
  <si>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</si>
  <si>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</si>
  <si>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</si>
  <si>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</si>
  <si>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</si>
  <si>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</si>
  <si>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</si>
  <si>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</si>
  <si>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</si>
  <si>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</si>
  <si>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</si>
  <si>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</si>
  <si>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</si>
  <si>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</si>
  <si>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</si>
  <si>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</si>
  <si>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</si>
  <si>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</si>
  <si>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</si>
  <si>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</si>
  <si>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</si>
  <si>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</si>
  <si>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</si>
  <si>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</si>
  <si>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</si>
  <si>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</si>
  <si>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</si>
  <si>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</si>
  <si>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</si>
  <si>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</si>
  <si>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</si>
  <si>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</si>
  <si>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</si>
  <si>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</si>
  <si>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</si>
  <si>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</si>
  <si>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</si>
  <si>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</si>
  <si>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</si>
  <si>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</si>
  <si>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</si>
  <si>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</si>
  <si>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</si>
  <si>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</si>
  <si>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</si>
  <si>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</si>
  <si>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</si>
  <si>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</si>
  <si>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</si>
  <si>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</si>
  <si>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</si>
  <si>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</si>
  <si>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</si>
  <si>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</si>
  <si>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</si>
  <si>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</si>
  <si>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</si>
  <si>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</si>
  <si>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</si>
  <si>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</si>
  <si>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</si>
  <si>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</si>
  <si>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</si>
  <si>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</si>
  <si>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</si>
  <si>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</si>
  <si>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</si>
  <si>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</si>
  <si>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</si>
  <si>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</si>
  <si>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</si>
  <si>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</si>
  <si>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</si>
  <si>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</si>
  <si>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</si>
  <si>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</si>
  <si>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</si>
  <si>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</si>
  <si>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</si>
  <si>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</si>
  <si>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</si>
  <si>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</si>
  <si>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</si>
  <si>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</si>
  <si>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</si>
  <si>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</si>
  <si>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</si>
  <si>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</si>
  <si>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</si>
  <si>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</si>
  <si>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</si>
  <si>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</si>
  <si>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</si>
  <si>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</si>
  <si>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</si>
  <si>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</si>
  <si>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</si>
  <si>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</si>
  <si>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</si>
  <si>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</si>
  <si>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</si>
  <si>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</si>
  <si>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</si>
  <si>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</si>
  <si>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</si>
  <si>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</si>
  <si>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</si>
  <si>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</si>
  <si>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</si>
  <si>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</si>
  <si>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</si>
  <si>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</si>
  <si>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</si>
  <si>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</si>
  <si>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</si>
  <si>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</si>
  <si>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</si>
  <si>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</si>
  <si>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</si>
  <si>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</si>
  <si>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</si>
  <si>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</si>
  <si>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</si>
  <si>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</si>
  <si>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</si>
  <si>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</si>
  <si>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</si>
  <si>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</si>
  <si>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</si>
  <si>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</si>
  <si>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</si>
  <si>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</si>
  <si>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</si>
  <si>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</si>
  <si>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</si>
  <si>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</si>
  <si>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</si>
  <si>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</si>
  <si>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</si>
  <si>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</si>
  <si>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</si>
  <si>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</si>
  <si>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</si>
  <si>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</si>
  <si>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</si>
  <si>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</si>
  <si>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</si>
  <si>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</si>
  <si>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</si>
  <si>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</si>
  <si>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</si>
  <si>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</si>
  <si>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</si>
  <si>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</si>
  <si>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</si>
  <si>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</si>
  <si>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</si>
  <si>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</si>
  <si>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</si>
  <si>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</si>
  <si>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</si>
  <si>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</si>
  <si>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</si>
  <si>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</si>
  <si>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</si>
  <si>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</si>
  <si>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</si>
  <si>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</si>
  <si>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</si>
  <si>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</si>
  <si>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</si>
  <si>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</si>
  <si>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</si>
  <si>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</si>
  <si>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</si>
  <si>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</si>
  <si>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</si>
  <si>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</si>
  <si>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</si>
  <si>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</si>
  <si>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</si>
  <si>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</si>
  <si>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</si>
  <si>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</si>
  <si>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</si>
  <si>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</si>
  <si>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</si>
  <si>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</si>
  <si>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</si>
  <si>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</si>
  <si>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</si>
  <si>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</si>
  <si>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</si>
  <si>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</si>
  <si>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</si>
  <si>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</si>
  <si>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</si>
  <si>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</si>
  <si>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</si>
  <si>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</si>
  <si>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</si>
  <si>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</si>
  <si>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</si>
  <si>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</si>
  <si>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</si>
  <si>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</si>
  <si>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</si>
  <si>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</si>
  <si>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</si>
  <si>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</si>
  <si>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</si>
  <si>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</si>
  <si>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</si>
  <si>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</si>
  <si>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</si>
  <si>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</si>
  <si>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</si>
  <si>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</si>
  <si>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</si>
  <si>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</si>
  <si>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</si>
  <si>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</si>
  <si>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</si>
  <si>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</si>
  <si>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</si>
  <si>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</si>
  <si>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</si>
  <si>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</si>
  <si>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</si>
  <si>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</si>
  <si>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</si>
  <si>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</si>
  <si>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</si>
  <si>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</si>
  <si>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</si>
  <si>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</si>
  <si>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</si>
  <si>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</si>
  <si>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</si>
  <si>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</si>
  <si>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</si>
  <si>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</si>
  <si>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</si>
  <si>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</si>
  <si>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</si>
  <si>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</si>
  <si>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</si>
  <si>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</si>
  <si>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</si>
  <si>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</si>
  <si>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</si>
  <si>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</si>
  <si>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</si>
  <si>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</si>
  <si>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</si>
  <si>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</si>
  <si>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</si>
  <si>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</si>
  <si>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</si>
  <si>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</si>
  <si>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</si>
  <si>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</si>
  <si>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</si>
  <si>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</si>
  <si>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</si>
  <si>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</si>
  <si>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</si>
  <si>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</si>
  <si>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</si>
  <si>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</si>
  <si>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</si>
  <si>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</si>
  <si>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</si>
  <si>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</si>
  <si>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</si>
  <si>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</si>
  <si>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</si>
  <si>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</si>
  <si>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</si>
  <si>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</si>
  <si>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</si>
  <si>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</si>
  <si>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</si>
  <si>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</si>
  <si>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</si>
  <si>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</si>
  <si>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</si>
  <si>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</si>
  <si>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</si>
  <si>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</si>
  <si>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</si>
  <si>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</si>
  <si>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</si>
  <si>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</si>
  <si>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</si>
  <si>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</si>
  <si>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</si>
  <si>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</si>
  <si>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</si>
  <si>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</si>
  <si>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</si>
  <si>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</si>
  <si>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</si>
  <si>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</si>
  <si>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</si>
  <si>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</si>
  <si>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</si>
  <si>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</si>
  <si>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</si>
  <si>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</si>
  <si>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</si>
  <si>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</si>
  <si>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</si>
  <si>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</si>
  <si>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</si>
  <si>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</si>
  <si>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</si>
  <si>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</si>
  <si>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</si>
  <si>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</si>
  <si>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</si>
  <si>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</si>
  <si>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</si>
  <si>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</si>
  <si>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</si>
  <si>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</si>
  <si>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</si>
  <si>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</si>
  <si>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</si>
  <si>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</si>
  <si>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</si>
  <si>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</si>
  <si>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</si>
  <si>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</si>
  <si>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</si>
  <si>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</si>
  <si>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</si>
  <si>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</si>
  <si>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</si>
  <si>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</si>
  <si>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</si>
  <si>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</si>
  <si>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</si>
  <si>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</si>
  <si>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</si>
  <si>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</si>
  <si>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</si>
  <si>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</si>
  <si>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</si>
  <si>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</si>
  <si>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</si>
  <si>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</si>
  <si>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</si>
  <si>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</si>
  <si>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</si>
  <si>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</si>
  <si>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</si>
  <si>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</si>
  <si>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</si>
  <si>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</si>
  <si>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</si>
  <si>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</si>
  <si>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</si>
  <si>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</si>
  <si>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</si>
  <si>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</si>
  <si>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</si>
  <si>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</si>
  <si>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</si>
  <si>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</si>
  <si>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</si>
  <si>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</si>
  <si>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</si>
  <si>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</si>
  <si>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</si>
  <si>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</si>
  <si>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</si>
  <si>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</si>
  <si>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</si>
  <si>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</si>
  <si>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</si>
  <si>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</si>
  <si>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</si>
  <si>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</si>
  <si>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</si>
  <si>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</si>
  <si>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</si>
  <si>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</si>
  <si>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</si>
  <si>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</si>
  <si>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</si>
  <si>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</si>
  <si>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</si>
  <si>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</si>
  <si>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</si>
  <si>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</si>
  <si>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</si>
  <si>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</si>
  <si>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</si>
  <si>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</si>
  <si>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</si>
  <si>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</si>
  <si>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</si>
  <si>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</si>
  <si>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</si>
  <si>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</si>
  <si>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</si>
  <si>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</si>
  <si>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</si>
  <si>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</si>
  <si>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</si>
  <si>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</si>
  <si>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</si>
  <si>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</si>
  <si>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</si>
  <si>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</si>
  <si>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</si>
  <si>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</si>
  <si>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</si>
  <si>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</si>
  <si>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</si>
  <si>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</si>
  <si>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</si>
  <si>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</si>
  <si>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</si>
  <si>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</si>
  <si>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</si>
  <si>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</si>
  <si>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</si>
  <si>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</si>
  <si>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</si>
  <si>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</si>
  <si>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</si>
  <si>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</si>
  <si>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</si>
  <si>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</si>
  <si>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</si>
  <si>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</si>
  <si>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</si>
  <si>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</si>
  <si>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</si>
  <si>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</si>
  <si>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</si>
  <si>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</si>
  <si>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</si>
  <si>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</si>
  <si>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</si>
  <si>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</si>
  <si>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</si>
  <si>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</si>
  <si>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</si>
  <si>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</si>
  <si>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</si>
  <si>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</si>
  <si>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</si>
  <si>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</si>
  <si>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</si>
  <si>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</si>
  <si>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</si>
  <si>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</si>
  <si>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</si>
  <si>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</si>
  <si>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</si>
  <si>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</si>
  <si>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</si>
  <si>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</si>
  <si>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</si>
  <si>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</si>
  <si>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</si>
  <si>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</si>
  <si>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</si>
  <si>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</si>
  <si>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</si>
  <si>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</si>
  <si>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</si>
  <si>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</si>
  <si>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</si>
  <si>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</si>
  <si>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</si>
  <si>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</si>
  <si>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</si>
  <si>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</si>
  <si>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</si>
  <si>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</si>
  <si>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</si>
  <si>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</si>
  <si>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</si>
  <si>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</si>
  <si>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</si>
  <si>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</si>
  <si>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</si>
  <si>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</si>
  <si>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</si>
  <si>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</si>
  <si>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</si>
  <si>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</si>
  <si>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</si>
  <si>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</si>
  <si>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</si>
  <si>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</si>
  <si>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</si>
  <si>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</si>
  <si>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</si>
  <si>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</si>
  <si>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</si>
  <si>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</si>
  <si>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</si>
  <si>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</si>
  <si>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</si>
  <si>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</si>
  <si>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</si>
  <si>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</si>
  <si>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</si>
  <si>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</si>
  <si>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</si>
  <si>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</si>
  <si>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</si>
  <si>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</si>
  <si>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</si>
  <si>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</si>
  <si>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</si>
  <si>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</si>
  <si>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</si>
  <si>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</si>
  <si>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</si>
  <si>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</si>
  <si>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</si>
  <si>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</si>
  <si>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</si>
  <si>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</si>
  <si>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</si>
  <si>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</si>
  <si>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</si>
  <si>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</si>
  <si>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</si>
  <si>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</si>
  <si>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</si>
  <si>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</si>
  <si>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</si>
  <si>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</si>
  <si>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</si>
  <si>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</si>
  <si>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</si>
  <si>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</si>
  <si>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</si>
  <si>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</si>
  <si>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</si>
  <si>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</si>
  <si>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</si>
  <si>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</si>
  <si>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</si>
  <si>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</si>
  <si>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</si>
  <si>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</si>
  <si>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</si>
  <si>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</si>
  <si>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</si>
  <si>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</si>
  <si>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</si>
  <si>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</si>
  <si>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</si>
  <si>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</si>
  <si>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</si>
  <si>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</si>
  <si>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</si>
  <si>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</si>
  <si>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</si>
  <si>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</si>
  <si>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</si>
  <si>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</si>
  <si>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</si>
  <si>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</si>
  <si>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</si>
  <si>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</si>
  <si>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</si>
  <si>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</si>
  <si>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</si>
  <si>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</si>
  <si>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</si>
  <si>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</si>
  <si>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</si>
  <si>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</si>
  <si>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</si>
  <si>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</si>
  <si>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</si>
  <si>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</si>
  <si>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</si>
  <si>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</si>
  <si>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</si>
  <si>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</si>
  <si>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</si>
  <si>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</si>
  <si>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</si>
  <si>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</si>
  <si>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</si>
  <si>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</si>
  <si>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</si>
  <si>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</si>
  <si>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</si>
  <si>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</si>
  <si>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</si>
  <si>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</si>
  <si>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</si>
  <si>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</si>
  <si>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</si>
  <si>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</si>
  <si>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</si>
  <si>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</si>
  <si>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</si>
  <si>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</si>
  <si>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</si>
  <si>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</si>
  <si>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</si>
  <si>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</si>
  <si>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</si>
  <si>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</si>
  <si>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</si>
  <si>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</si>
  <si>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</si>
  <si>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</si>
  <si>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</si>
  <si>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</si>
  <si>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</si>
  <si>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</si>
  <si>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</si>
  <si>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</si>
  <si>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</si>
  <si>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</si>
  <si>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</si>
  <si>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</si>
  <si>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</si>
  <si>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</si>
  <si>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</si>
  <si>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</si>
  <si>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</si>
  <si>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</si>
  <si>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</si>
  <si>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</si>
  <si>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</si>
  <si>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</si>
  <si>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</si>
  <si>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</si>
  <si>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</si>
  <si>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</si>
  <si>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</si>
  <si>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</si>
  <si>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</si>
  <si>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</si>
  <si>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</si>
  <si>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</si>
  <si>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</si>
  <si>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</si>
  <si>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</si>
  <si>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</si>
  <si>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</si>
  <si>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</si>
  <si>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</si>
  <si>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</si>
  <si>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</si>
  <si>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</si>
  <si>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</si>
  <si>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</si>
  <si>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</si>
  <si>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</si>
  <si>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</si>
  <si>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</si>
  <si>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</si>
  <si>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</si>
  <si>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</si>
  <si>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</si>
  <si>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</si>
  <si>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</si>
  <si>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</si>
  <si>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</si>
  <si>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</si>
  <si>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</si>
  <si>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</si>
  <si>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</si>
  <si>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</si>
  <si>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</si>
  <si>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</si>
  <si>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</si>
  <si>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</si>
  <si>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</si>
  <si>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</si>
  <si>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</si>
  <si>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</si>
  <si>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</si>
  <si>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</si>
  <si>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</si>
  <si>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</si>
  <si>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</si>
  <si>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</si>
  <si>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</si>
  <si>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</si>
  <si>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</si>
  <si>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</si>
  <si>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</si>
  <si>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</si>
  <si>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</si>
  <si>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</si>
  <si>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</si>
  <si>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</si>
  <si>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</si>
  <si>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</si>
  <si>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</si>
  <si>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</si>
  <si>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</si>
  <si>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</si>
  <si>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</si>
  <si>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</si>
  <si>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</si>
  <si>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</si>
  <si>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</si>
  <si>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</si>
  <si>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</si>
  <si>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</si>
  <si>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</si>
  <si>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</si>
  <si>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</si>
  <si>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</si>
  <si>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</si>
  <si>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</si>
  <si>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</si>
  <si>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</si>
  <si>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</si>
  <si>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</si>
  <si>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</si>
  <si>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</si>
  <si>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</si>
  <si>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</si>
  <si>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</si>
  <si>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</si>
  <si>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</si>
  <si>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</si>
  <si>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</si>
  <si>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</si>
  <si>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</si>
  <si>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</si>
  <si>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</si>
  <si>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</si>
  <si>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</si>
  <si>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</si>
  <si>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</si>
  <si>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</si>
  <si>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</si>
  <si>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</si>
  <si>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</si>
  <si>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</si>
  <si>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</si>
  <si>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</si>
  <si>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</si>
  <si>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</si>
  <si>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</si>
  <si>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</si>
  <si>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</si>
  <si>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</si>
  <si>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</si>
  <si>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</si>
  <si>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</si>
  <si>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</si>
  <si>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</si>
  <si>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</si>
  <si>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</si>
  <si>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</si>
  <si>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</si>
  <si>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</si>
  <si>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</si>
  <si>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</si>
  <si>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</si>
  <si>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</si>
  <si>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</si>
  <si>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</si>
  <si>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</si>
  <si>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</si>
  <si>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</si>
  <si>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</si>
  <si>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</si>
  <si>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</si>
  <si>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</si>
  <si>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</si>
  <si>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</si>
  <si>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</si>
  <si>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</si>
  <si>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</si>
  <si>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</si>
  <si>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</si>
  <si>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</si>
  <si>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</si>
  <si>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</si>
  <si>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</si>
  <si>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</si>
  <si>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</si>
  <si>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</si>
  <si>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</si>
  <si>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</si>
  <si>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</si>
  <si>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</si>
  <si>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</si>
  <si>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</si>
  <si>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</si>
  <si>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</si>
  <si>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</si>
  <si>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</si>
  <si>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</si>
  <si>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</si>
  <si>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</si>
  <si>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</si>
  <si>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</si>
  <si>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</si>
  <si>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</si>
  <si>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</si>
  <si>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</si>
  <si>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</si>
  <si>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</si>
  <si>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</si>
  <si>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</si>
  <si>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</si>
  <si>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</si>
  <si>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</si>
  <si>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</si>
  <si>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</si>
  <si>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</si>
  <si>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</si>
  <si>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</si>
  <si>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</si>
  <si>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</si>
  <si>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</si>
  <si>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</si>
  <si>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</si>
  <si>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</si>
  <si>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</si>
  <si>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</si>
  <si>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</si>
  <si>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</si>
  <si>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</si>
  <si>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</si>
  <si>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</si>
  <si>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</si>
  <si>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</si>
  <si>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</si>
  <si>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</si>
  <si>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</si>
  <si>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</si>
  <si>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</si>
  <si>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</si>
  <si>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</si>
  <si>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</si>
  <si>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</si>
  <si>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</si>
  <si>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</si>
  <si>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</si>
  <si>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</si>
  <si>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</si>
  <si>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</si>
  <si>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</si>
  <si>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</si>
  <si>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</si>
  <si>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</si>
  <si>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</si>
  <si>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</si>
  <si>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</si>
  <si>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</si>
  <si>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</si>
  <si>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</si>
  <si>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</si>
  <si>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</si>
  <si>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</si>
  <si>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</si>
  <si>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</si>
  <si>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</si>
  <si>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</si>
  <si>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</si>
  <si>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</si>
  <si>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</si>
  <si>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</si>
  <si>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</si>
  <si>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</si>
  <si>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</si>
  <si>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</si>
  <si>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</si>
  <si>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</si>
  <si>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</si>
  <si>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</si>
  <si>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</si>
  <si>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</si>
  <si>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</si>
  <si>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</si>
  <si>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</si>
  <si>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</si>
  <si>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</si>
  <si>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</si>
  <si>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</si>
  <si>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</si>
  <si>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</si>
  <si>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</si>
  <si>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</si>
  <si>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</si>
  <si>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</si>
  <si>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</si>
  <si>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</si>
  <si>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</si>
  <si>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</si>
  <si>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</si>
  <si>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</si>
  <si>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</si>
  <si>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</si>
  <si>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</si>
  <si>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</si>
  <si>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</si>
  <si>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</si>
  <si>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</si>
  <si>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</si>
  <si>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</si>
  <si>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</si>
  <si>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</si>
  <si>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</si>
  <si>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</si>
  <si>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</si>
  <si>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</si>
  <si>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</si>
  <si>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</si>
  <si>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</si>
  <si>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</si>
  <si>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</si>
  <si>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</si>
  <si>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</si>
  <si>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</si>
  <si>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</si>
  <si>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</si>
  <si>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</si>
  <si>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</si>
  <si>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</si>
  <si>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</si>
  <si>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</si>
  <si>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</si>
  <si>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</si>
  <si>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</si>
  <si>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</si>
  <si>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</si>
  <si>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</si>
  <si>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</si>
  <si>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</si>
  <si>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</si>
  <si>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</si>
  <si>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</si>
  <si>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</si>
  <si>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</si>
  <si>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</si>
  <si>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</si>
  <si>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</si>
  <si>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</si>
  <si>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</si>
  <si>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</si>
  <si>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</si>
  <si>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</si>
  <si>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</si>
  <si>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</si>
  <si>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</si>
  <si>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</si>
  <si>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</si>
  <si>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</si>
  <si>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</si>
  <si>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</si>
  <si>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</si>
  <si>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</si>
  <si>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</si>
  <si>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</si>
  <si>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</si>
  <si>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</si>
  <si>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</si>
  <si>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</si>
  <si>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</si>
  <si>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</si>
  <si>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</si>
  <si>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</si>
  <si>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</si>
  <si>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</si>
  <si>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</si>
  <si>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</si>
  <si>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</si>
  <si>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</si>
  <si>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</si>
  <si>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</si>
  <si>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</si>
  <si>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</si>
  <si>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</si>
  <si>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</si>
  <si>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</si>
  <si>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</si>
  <si>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</si>
  <si>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</si>
  <si>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</si>
  <si>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</si>
  <si>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</si>
  <si>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</si>
  <si>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</si>
  <si>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</si>
  <si>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</si>
  <si>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</si>
  <si>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</si>
  <si>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</si>
  <si>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</si>
  <si>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</si>
  <si>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</si>
  <si>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</si>
  <si>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</si>
  <si>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</si>
  <si>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</si>
  <si>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</si>
  <si>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</si>
  <si>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</si>
  <si>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</si>
  <si>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</si>
  <si>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</si>
  <si>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</si>
  <si>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</si>
  <si>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</si>
  <si>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</si>
  <si>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</si>
  <si>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</si>
  <si>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</si>
  <si>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</si>
  <si>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</si>
  <si>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</si>
  <si>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</si>
  <si>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</si>
  <si>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</si>
  <si>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</si>
  <si>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</si>
  <si>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</si>
  <si>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</si>
  <si>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</si>
  <si>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</si>
  <si>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</si>
  <si>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</si>
  <si>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</si>
  <si>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</si>
  <si>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</si>
  <si>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</si>
  <si>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</si>
  <si>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</si>
  <si>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</si>
  <si>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</si>
  <si>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</si>
  <si>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</si>
  <si>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</si>
  <si>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</si>
  <si>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</si>
  <si>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</si>
  <si>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</si>
  <si>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</si>
  <si>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</si>
  <si>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</si>
  <si>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</si>
  <si>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</si>
  <si>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</si>
  <si>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</si>
  <si>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</si>
  <si>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</si>
  <si>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</si>
  <si>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</si>
  <si>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</si>
  <si>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</si>
  <si>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</si>
  <si>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</si>
  <si>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</si>
  <si>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</si>
  <si>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</si>
  <si>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</si>
  <si>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</si>
  <si>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</si>
  <si>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</si>
  <si>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</si>
  <si>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</si>
  <si>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</si>
  <si>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</si>
  <si>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</si>
  <si>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</si>
  <si>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</si>
  <si>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</si>
  <si>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</si>
  <si>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</si>
  <si>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</si>
  <si>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</si>
  <si>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</si>
  <si>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</si>
  <si>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</si>
  <si>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</si>
  <si>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</si>
  <si>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</si>
  <si>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</si>
  <si>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</si>
  <si>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</si>
  <si>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</si>
  <si>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</si>
  <si>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</si>
  <si>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</si>
  <si>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</si>
  <si>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</si>
  <si>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</si>
  <si>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</si>
  <si>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</si>
  <si>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</si>
  <si>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</si>
  <si>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</si>
  <si>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</si>
  <si>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</si>
  <si>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</si>
  <si>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</si>
  <si>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</si>
  <si>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</si>
  <si>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</si>
  <si>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</si>
  <si>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</si>
  <si>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</si>
  <si>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</si>
  <si>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</si>
  <si>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</si>
  <si>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</si>
  <si>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</si>
  <si>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</si>
  <si>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</si>
  <si>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</si>
  <si>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</si>
  <si>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</si>
  <si>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</si>
  <si>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</si>
  <si>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</si>
  <si>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</si>
  <si>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</si>
  <si>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</si>
  <si>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</si>
  <si>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</si>
  <si>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</si>
  <si>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</si>
  <si>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</si>
  <si>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</si>
  <si>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</si>
  <si>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</si>
  <si>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</si>
  <si>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</si>
  <si>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</si>
  <si>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</si>
  <si>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</si>
  <si>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</si>
  <si>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</si>
  <si>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</si>
  <si>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</si>
  <si>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</si>
  <si>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</si>
  <si>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</si>
  <si>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</si>
  <si>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</si>
  <si>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</si>
  <si>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</si>
  <si>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</si>
  <si>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</si>
  <si>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</si>
  <si>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</si>
  <si>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</si>
  <si>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</si>
  <si>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</si>
  <si>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</si>
  <si>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</si>
  <si>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</si>
  <si>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</si>
  <si>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</si>
  <si>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</si>
  <si>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</si>
  <si>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</si>
  <si>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</si>
  <si>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</si>
  <si>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</si>
  <si>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</si>
  <si>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</si>
  <si>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</si>
  <si>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</si>
  <si>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</si>
  <si>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</si>
  <si>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</si>
  <si>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</si>
  <si>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</si>
  <si>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</si>
  <si>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</si>
  <si>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</si>
  <si>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</si>
  <si>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</si>
  <si>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</si>
  <si>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</si>
  <si>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</si>
  <si>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</si>
  <si>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</si>
  <si>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</si>
  <si>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</si>
  <si>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</si>
  <si>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</si>
  <si>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</si>
  <si>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</si>
  <si>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</si>
  <si>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</si>
  <si>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</si>
  <si>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</si>
  <si>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</si>
  <si>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</si>
  <si>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</si>
  <si>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</si>
  <si>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</si>
  <si>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</si>
  <si>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</si>
  <si>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</si>
  <si>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</si>
  <si>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</si>
  <si>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</si>
  <si>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</si>
  <si>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</si>
  <si>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</si>
  <si>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</si>
  <si>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</si>
  <si>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</si>
  <si>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</si>
  <si>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</si>
  <si>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</si>
  <si>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</si>
  <si>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</si>
  <si>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</si>
  <si>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</si>
  <si>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</si>
  <si>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</si>
  <si>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</si>
  <si>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</si>
  <si>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</si>
  <si>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</si>
  <si>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</si>
  <si>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</si>
  <si>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</si>
  <si>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</si>
  <si>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</si>
  <si>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</si>
  <si>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</si>
  <si>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</si>
  <si>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</si>
  <si>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</si>
  <si>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</si>
  <si>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</si>
  <si>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</si>
  <si>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</si>
  <si>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</si>
  <si>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</si>
  <si>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</si>
  <si>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</si>
  <si>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</si>
  <si>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</si>
  <si>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</si>
  <si>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</si>
  <si>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</si>
  <si>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</si>
  <si>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</si>
  <si>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</si>
  <si>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</si>
  <si>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</si>
  <si>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</si>
  <si>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</si>
  <si>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</si>
  <si>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</si>
  <si>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</si>
  <si>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</si>
  <si>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</si>
  <si>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</si>
  <si>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</si>
  <si>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</si>
  <si>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</si>
  <si>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</si>
  <si>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</si>
  <si>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</si>
  <si>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</si>
  <si>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</si>
  <si>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</si>
  <si>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</si>
  <si>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</si>
  <si>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</si>
  <si>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</si>
  <si>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</si>
  <si>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</si>
  <si>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</si>
  <si>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</si>
  <si>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</si>
  <si>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</si>
  <si>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</si>
  <si>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</si>
  <si>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</si>
  <si>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</si>
  <si>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</si>
  <si>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</si>
  <si>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</si>
  <si>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</si>
  <si>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</si>
  <si>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</si>
  <si>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</si>
  <si>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</si>
  <si>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</si>
  <si>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</si>
  <si>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</si>
  <si>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</si>
  <si>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</si>
  <si>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</si>
  <si>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</si>
  <si>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</si>
  <si>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</si>
  <si>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</si>
  <si>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</si>
  <si>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</si>
  <si>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</si>
  <si>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</si>
  <si>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</si>
  <si>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</si>
  <si>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</si>
  <si>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</si>
  <si>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</si>
  <si>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</si>
  <si>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</si>
  <si>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</si>
  <si>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</si>
  <si>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</si>
  <si>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</si>
  <si>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</si>
  <si>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</si>
  <si>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</si>
  <si>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</si>
  <si>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</si>
  <si>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</si>
  <si>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</si>
  <si>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</si>
  <si>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</si>
  <si>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</si>
  <si>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</si>
  <si>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</si>
  <si>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</si>
  <si>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</si>
  <si>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</si>
  <si>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</si>
  <si>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</si>
  <si>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</si>
  <si>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</si>
  <si>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</si>
  <si>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</si>
  <si>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</si>
  <si>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</si>
  <si>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</si>
  <si>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</si>
  <si>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</si>
  <si>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</si>
  <si>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</si>
  <si>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</si>
  <si>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</si>
  <si>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</si>
  <si>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</si>
  <si>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</si>
  <si>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</si>
  <si>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</si>
  <si>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</si>
  <si>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</si>
  <si>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</si>
  <si>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</si>
  <si>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</si>
  <si>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</si>
  <si>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</si>
  <si>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</si>
  <si>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</si>
  <si>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</si>
  <si>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</si>
  <si>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</si>
  <si>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</si>
  <si>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</si>
  <si>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</si>
  <si>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</si>
  <si>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</si>
  <si>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</si>
  <si>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</si>
  <si>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</si>
  <si>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</si>
  <si>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</si>
  <si>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</si>
  <si>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</si>
  <si>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</si>
  <si>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</si>
  <si>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</si>
  <si>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</si>
  <si>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</si>
  <si>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</si>
  <si>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</si>
  <si>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</si>
  <si>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</si>
  <si>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</si>
  <si>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</si>
  <si>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</si>
  <si>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</si>
  <si>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</si>
  <si>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</si>
  <si>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</si>
  <si>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</si>
  <si>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</si>
  <si>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</si>
  <si>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</si>
  <si>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</si>
  <si>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</si>
  <si>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</si>
  <si>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</si>
  <si>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</si>
  <si>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</si>
  <si>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</si>
  <si>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</si>
  <si>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</si>
  <si>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</si>
  <si>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</si>
  <si>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</si>
  <si>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</si>
  <si>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</si>
  <si>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</si>
  <si>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</si>
  <si>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</si>
  <si>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</si>
  <si>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</si>
  <si>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</si>
  <si>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</si>
  <si>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</si>
  <si>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</si>
  <si>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</si>
  <si>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</si>
  <si>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</si>
  <si>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</si>
  <si>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</si>
  <si>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</si>
  <si>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</si>
  <si>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</si>
  <si>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</si>
  <si>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</si>
  <si>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</si>
  <si>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</si>
  <si>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</si>
  <si>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</si>
  <si>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</si>
  <si>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</si>
  <si>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</si>
  <si>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</si>
  <si>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</si>
  <si>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</si>
  <si>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</si>
  <si>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</si>
  <si>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</si>
  <si>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</si>
  <si>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</si>
  <si>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</si>
  <si>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</si>
  <si>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</si>
  <si>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</si>
  <si>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</si>
  <si>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</si>
  <si>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</si>
  <si>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</si>
  <si>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</si>
  <si>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</si>
  <si>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</si>
  <si>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</si>
  <si>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</si>
  <si>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</si>
  <si>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</si>
  <si>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</si>
  <si>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</si>
  <si>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</si>
  <si>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</si>
  <si>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</si>
  <si>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</si>
  <si>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</si>
  <si>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</si>
  <si>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</si>
  <si>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</si>
  <si>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</si>
  <si>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</si>
  <si>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</si>
  <si>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</si>
  <si>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</si>
  <si>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</si>
  <si>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</si>
  <si>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</si>
  <si>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</si>
  <si>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</si>
  <si>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</si>
  <si>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</si>
  <si>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</si>
  <si>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</si>
  <si>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</si>
  <si>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</si>
  <si>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</si>
  <si>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</si>
  <si>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</si>
  <si>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</si>
  <si>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</si>
  <si>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</si>
  <si>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</si>
  <si>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</si>
  <si>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</si>
  <si>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</si>
  <si>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</si>
  <si>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</si>
  <si>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</si>
  <si>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</si>
  <si>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</si>
  <si>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</si>
  <si>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</si>
  <si>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</si>
  <si>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</si>
  <si>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</si>
  <si>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</si>
  <si>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</si>
  <si>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</si>
  <si>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</si>
  <si>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</si>
  <si>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</si>
  <si>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</si>
  <si>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</si>
  <si>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</si>
  <si>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</si>
  <si>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</si>
  <si>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</si>
  <si>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</si>
  <si>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</si>
  <si>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</si>
  <si>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</si>
  <si>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</si>
  <si>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</si>
  <si>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</si>
  <si>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</si>
  <si>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</si>
  <si>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</si>
  <si>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</si>
  <si>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</si>
  <si>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</si>
  <si>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</si>
  <si>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</si>
  <si>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</si>
  <si>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</si>
  <si>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</si>
  <si>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</si>
  <si>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</si>
  <si>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</si>
  <si>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</si>
  <si>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</si>
  <si>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</si>
  <si>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</si>
  <si>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</si>
  <si>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</si>
  <si>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</si>
  <si>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</si>
  <si>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</si>
  <si>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</si>
  <si>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</si>
  <si>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</si>
  <si>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</si>
  <si>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</si>
  <si>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</si>
  <si>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</si>
  <si>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</si>
  <si>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</si>
  <si>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</si>
  <si>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</si>
  <si>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</si>
  <si>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</si>
  <si>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</si>
  <si>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</si>
  <si>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</si>
  <si>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</si>
  <si>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</si>
  <si>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</si>
  <si>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</si>
  <si>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</si>
  <si>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</si>
  <si>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</si>
  <si>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</si>
  <si>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</si>
  <si>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</si>
  <si>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</si>
  <si>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</si>
  <si>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</si>
  <si>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</si>
  <si>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</si>
  <si>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</si>
  <si>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</si>
  <si>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</si>
  <si>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</si>
  <si>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</si>
  <si>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</si>
  <si>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</si>
  <si>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</si>
  <si>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</si>
  <si>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</si>
  <si>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</si>
  <si>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</si>
  <si>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</si>
  <si>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</si>
  <si>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</si>
  <si>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</si>
  <si>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</si>
  <si>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</si>
  <si>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</si>
  <si>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</si>
  <si>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</si>
  <si>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</si>
  <si>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</si>
  <si>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</si>
  <si>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</si>
  <si>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</si>
  <si>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</si>
  <si>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</si>
  <si>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</si>
  <si>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</si>
  <si>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</si>
  <si>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</si>
  <si>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</si>
  <si>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</si>
  <si>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</si>
  <si>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</si>
  <si>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</si>
  <si>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</si>
  <si>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</si>
  <si>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</si>
  <si>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</si>
  <si>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</si>
  <si>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</si>
  <si>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</si>
  <si>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</si>
  <si>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</si>
  <si>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</si>
  <si>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</si>
  <si>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</si>
  <si>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</si>
  <si>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</si>
  <si>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</si>
  <si>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</si>
  <si>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</si>
  <si>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</si>
  <si>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</si>
  <si>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</si>
  <si>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</si>
  <si>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</si>
  <si>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</si>
  <si>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</si>
  <si>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</si>
  <si>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</si>
  <si>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</si>
  <si>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</si>
  <si>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</si>
  <si>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</si>
  <si>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</si>
  <si>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</si>
  <si>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</si>
  <si>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</si>
  <si>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</si>
  <si>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</si>
  <si>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</si>
  <si>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</si>
  <si>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</si>
  <si>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</si>
  <si>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</si>
  <si>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</si>
  <si>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</si>
  <si>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</si>
  <si>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</si>
  <si>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</si>
  <si>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</si>
  <si>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</si>
  <si>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</si>
  <si>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</si>
  <si>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</si>
  <si>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</si>
  <si>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</si>
  <si>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</si>
  <si>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</si>
  <si>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</si>
  <si>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</si>
  <si>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</si>
  <si>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</si>
  <si>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</si>
  <si>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</si>
  <si>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</si>
  <si>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</si>
  <si>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</si>
  <si>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</si>
  <si>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</si>
  <si>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</si>
  <si>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</si>
  <si>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</si>
  <si>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</si>
  <si>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</si>
  <si>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</si>
  <si>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</si>
  <si>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</si>
  <si>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</si>
  <si>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</si>
  <si>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</si>
  <si>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</si>
  <si>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</si>
  <si>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</si>
  <si>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</si>
  <si>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</si>
  <si>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</si>
  <si>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</si>
  <si>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</si>
  <si>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</si>
  <si>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</si>
  <si>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</si>
  <si>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</si>
  <si>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</si>
  <si>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</si>
  <si>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</si>
  <si>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</si>
  <si>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</si>
  <si>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</si>
  <si>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</si>
  <si>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</si>
  <si>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</si>
  <si>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</si>
  <si>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</si>
  <si>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</si>
  <si>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</si>
  <si>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</si>
  <si>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</si>
  <si>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</si>
  <si>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</si>
  <si>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</si>
  <si>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</si>
  <si>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</si>
  <si>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</si>
  <si>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</si>
  <si>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</si>
  <si>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</si>
  <si>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</si>
  <si>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</si>
  <si>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</si>
  <si>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</si>
  <si>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</si>
  <si>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</si>
  <si>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</si>
  <si>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</si>
  <si>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</si>
  <si>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</si>
  <si>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</si>
  <si>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</si>
  <si>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</si>
  <si>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</si>
  <si>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</si>
  <si>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</si>
  <si>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</si>
  <si>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</si>
  <si>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</si>
  <si>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</si>
  <si>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</si>
  <si>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</si>
  <si>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</si>
  <si>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</si>
  <si>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</si>
  <si>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</si>
  <si>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</si>
  <si>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</si>
  <si>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</si>
  <si>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</si>
  <si>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</si>
  <si>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</si>
  <si>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</si>
  <si>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</si>
  <si>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</si>
  <si>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</si>
  <si>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</si>
  <si>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</si>
  <si>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</si>
  <si>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</si>
  <si>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</si>
  <si>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</si>
  <si>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</si>
  <si>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</si>
  <si>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</si>
  <si>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</si>
  <si>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</si>
  <si>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</si>
  <si>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</si>
  <si>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</si>
  <si>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</si>
  <si>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</si>
  <si>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</si>
  <si>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</si>
  <si>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</si>
  <si>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</si>
  <si>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</si>
  <si>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</si>
  <si>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</si>
  <si>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</si>
  <si>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</si>
  <si>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</si>
  <si>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</si>
  <si>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</si>
  <si>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</si>
  <si>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</si>
  <si>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</si>
  <si>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</si>
  <si>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</si>
  <si>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</si>
  <si>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</si>
  <si>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</si>
  <si>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</si>
  <si>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</si>
  <si>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</si>
  <si>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</si>
  <si>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</si>
  <si>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</si>
  <si>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</si>
  <si>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</si>
  <si>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</si>
  <si>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</si>
  <si>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</si>
  <si>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</si>
  <si>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</si>
  <si>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</si>
  <si>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</si>
  <si>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</si>
  <si>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</si>
  <si>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</si>
  <si>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</si>
  <si>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</si>
  <si>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</si>
  <si>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</si>
  <si>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</si>
  <si>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</si>
  <si>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</si>
  <si>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</si>
  <si>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</si>
  <si>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</si>
  <si>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</si>
  <si>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</si>
  <si>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</si>
  <si>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</si>
  <si>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</si>
  <si>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</si>
  <si>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</si>
  <si>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</si>
  <si>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</si>
  <si>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</si>
  <si>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</si>
  <si>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</si>
  <si>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</si>
  <si>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</si>
  <si>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</si>
  <si>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</si>
  <si>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</si>
  <si>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</si>
  <si>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</si>
  <si>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</si>
  <si>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</si>
  <si>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</si>
  <si>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</si>
  <si>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</si>
  <si>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</si>
  <si>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</si>
  <si>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</si>
  <si>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</si>
  <si>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</si>
  <si>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</si>
  <si>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</si>
  <si>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</si>
  <si>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</si>
  <si>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</si>
  <si>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</si>
  <si>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</si>
  <si>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</si>
  <si>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</si>
  <si>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</si>
  <si>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</si>
  <si>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</si>
  <si>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</si>
  <si>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</si>
  <si>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</si>
  <si>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</si>
  <si>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</si>
  <si>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</si>
  <si>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</si>
  <si>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</si>
  <si>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</si>
  <si>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</si>
  <si>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</si>
  <si>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</si>
  <si>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</si>
  <si>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</si>
  <si>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</si>
  <si>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</si>
  <si>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</si>
  <si>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</si>
  <si>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</si>
  <si>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</si>
  <si>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</si>
  <si>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</si>
  <si>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</si>
  <si>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</si>
  <si>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</si>
  <si>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</si>
  <si>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</si>
  <si>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</si>
  <si>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</si>
  <si>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</si>
  <si>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</si>
  <si>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</si>
  <si>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</si>
  <si>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</si>
  <si>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</si>
  <si>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</si>
  <si>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</si>
  <si>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</si>
  <si>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</si>
  <si>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</si>
  <si>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</si>
  <si>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</si>
  <si>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</si>
  <si>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</si>
  <si>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</si>
  <si>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</si>
  <si>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</si>
  <si>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</si>
  <si>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</si>
  <si>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</si>
  <si>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</si>
  <si>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</si>
  <si>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</si>
  <si>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</si>
  <si>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</si>
  <si>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</si>
  <si>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</si>
  <si>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</si>
  <si>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</si>
  <si>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</si>
  <si>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</si>
  <si>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</si>
  <si>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</si>
  <si>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</si>
  <si>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</si>
  <si>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</si>
  <si>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</si>
  <si>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</si>
  <si>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</si>
  <si>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</si>
  <si>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</si>
  <si>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</si>
  <si>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</si>
  <si>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</si>
  <si>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</si>
  <si>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</si>
  <si>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</si>
  <si>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</si>
  <si>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</si>
  <si>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</si>
  <si>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</si>
  <si>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</si>
  <si>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</si>
  <si>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</si>
  <si>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</si>
  <si>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</si>
  <si>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</si>
  <si>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</si>
  <si>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</si>
  <si>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</si>
  <si>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</si>
  <si>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</si>
  <si>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</si>
  <si>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</si>
  <si>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</si>
  <si>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</si>
  <si>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</si>
  <si>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</si>
  <si>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</si>
  <si>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</si>
  <si>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</si>
  <si>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</si>
  <si>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</si>
  <si>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</si>
  <si>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</si>
  <si>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</si>
  <si>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</si>
  <si>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</si>
  <si>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</si>
  <si>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</si>
  <si>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</si>
  <si>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</si>
  <si>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</si>
  <si>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</si>
  <si>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</si>
  <si>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</si>
  <si>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</si>
  <si>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</si>
  <si>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</si>
  <si>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</si>
  <si>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</si>
  <si>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</si>
  <si>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</si>
  <si>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</si>
  <si>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</si>
  <si>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</si>
  <si>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</si>
  <si>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</si>
  <si>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</si>
  <si>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</si>
  <si>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</si>
  <si>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</si>
  <si>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</si>
  <si>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</si>
  <si>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</si>
  <si>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</si>
  <si>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</si>
  <si>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</si>
  <si>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</si>
  <si>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</si>
  <si>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</si>
  <si>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</si>
  <si>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</si>
  <si>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</si>
  <si>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</si>
  <si>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</si>
  <si>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</si>
  <si>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</si>
  <si>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</si>
  <si>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</si>
  <si>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</si>
  <si>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</si>
  <si>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</si>
  <si>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</si>
  <si>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</si>
  <si>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</si>
  <si>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</si>
  <si>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</si>
  <si>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</si>
  <si>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</si>
  <si>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</si>
  <si>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</si>
  <si>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</si>
  <si>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</si>
  <si>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</si>
  <si>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</si>
  <si>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</si>
  <si>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</si>
  <si>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</si>
  <si>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</si>
  <si>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</si>
  <si>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</si>
  <si>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</si>
  <si>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</si>
  <si>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</si>
  <si>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</si>
  <si>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</si>
  <si>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</si>
  <si>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</si>
  <si>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</si>
  <si>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</si>
  <si>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</si>
  <si>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</si>
  <si>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</si>
  <si>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</si>
  <si>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</si>
  <si>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</si>
  <si>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</si>
  <si>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</si>
  <si>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</si>
  <si>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</si>
  <si>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</si>
  <si>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</si>
  <si>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</si>
  <si>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</si>
  <si>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</si>
  <si>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</si>
  <si>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</si>
  <si>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</si>
  <si>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</si>
  <si>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</si>
  <si>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</si>
  <si>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</si>
  <si>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</si>
  <si>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</si>
  <si>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</si>
  <si>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</si>
  <si>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</si>
  <si>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</si>
  <si>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</si>
  <si>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</si>
  <si>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</si>
  <si>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</si>
  <si>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</si>
  <si>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</si>
  <si>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</si>
  <si>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</si>
  <si>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</si>
  <si>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</si>
  <si>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</si>
  <si>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</si>
  <si>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</si>
  <si>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</si>
  <si>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</si>
  <si>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</si>
  <si>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</si>
  <si>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</si>
  <si>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</si>
  <si>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</si>
  <si>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</si>
  <si>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</si>
  <si>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</si>
  <si>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</si>
  <si>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</si>
  <si>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</si>
  <si>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</si>
  <si>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</si>
  <si>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</si>
  <si>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</si>
  <si>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</si>
  <si>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</si>
  <si>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</si>
  <si>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</si>
  <si>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</si>
  <si>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</si>
  <si>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</si>
  <si>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</si>
  <si>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</si>
  <si>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</si>
  <si>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</si>
  <si>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</si>
  <si>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</si>
  <si>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</si>
  <si>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</si>
  <si>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</si>
  <si>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</si>
  <si>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</si>
  <si>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</si>
  <si>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</si>
  <si>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</si>
  <si>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</si>
  <si>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</si>
  <si>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</si>
  <si>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</si>
  <si>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</si>
  <si>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</si>
  <si>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</si>
  <si>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</si>
  <si>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</si>
  <si>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</si>
  <si>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</si>
  <si>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</si>
  <si>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</si>
  <si>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</si>
  <si>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</si>
  <si>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</si>
  <si>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</si>
  <si>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</si>
  <si>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</si>
  <si>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</si>
  <si>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</si>
  <si>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</si>
  <si>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</si>
  <si>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</si>
  <si>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</si>
  <si>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</si>
  <si>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</si>
  <si>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</si>
  <si>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</si>
  <si>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</si>
  <si>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</si>
  <si>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</si>
  <si>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</si>
  <si>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</si>
  <si>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</si>
  <si>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</si>
  <si>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</si>
  <si>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</si>
  <si>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</si>
  <si>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</si>
  <si>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</si>
  <si>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</si>
  <si>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</si>
  <si>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</si>
  <si>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</si>
  <si>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</si>
  <si>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</si>
  <si>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</si>
  <si>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</si>
  <si>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</si>
  <si>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</si>
  <si>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</si>
  <si>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</si>
  <si>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</si>
  <si>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</si>
  <si>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</si>
  <si>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</si>
  <si>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</si>
  <si>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</si>
  <si>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</si>
  <si>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</si>
  <si>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</si>
  <si>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</si>
  <si>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</si>
  <si>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</si>
  <si>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</si>
  <si>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</si>
  <si>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</si>
  <si>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</si>
  <si>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</si>
  <si>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</si>
  <si>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</si>
  <si>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</si>
  <si>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</si>
  <si>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</si>
  <si>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</si>
  <si>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</si>
  <si>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</si>
  <si>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</si>
  <si>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</si>
  <si>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</si>
  <si>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</si>
  <si>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</si>
  <si>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</si>
  <si>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</si>
  <si>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</si>
  <si>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</si>
  <si>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</si>
  <si>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</si>
  <si>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</si>
  <si>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</si>
  <si>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</si>
  <si>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</si>
  <si>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</si>
  <si>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</si>
  <si>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</si>
  <si>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</si>
  <si>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</si>
  <si>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</si>
  <si>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</si>
  <si>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</si>
  <si>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</si>
  <si>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</si>
  <si>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</si>
  <si>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</si>
  <si>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</si>
  <si>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</si>
  <si>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</si>
  <si>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</si>
  <si>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</si>
  <si>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</si>
  <si>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</si>
  <si>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</si>
  <si>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</si>
  <si>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</si>
  <si>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</si>
  <si>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</si>
  <si>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</si>
  <si>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</si>
  <si>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</si>
  <si>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</si>
  <si>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</si>
  <si>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</si>
  <si>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</si>
  <si>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</si>
  <si>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</si>
  <si>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</si>
  <si>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</si>
  <si>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</si>
  <si>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</si>
  <si>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</si>
  <si>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</si>
  <si>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</si>
  <si>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</si>
  <si>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</si>
  <si>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</si>
  <si>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</si>
  <si>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</si>
  <si>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</si>
  <si>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</si>
  <si>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</si>
  <si>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</si>
  <si>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</si>
  <si>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</si>
  <si>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</si>
  <si>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</si>
  <si>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</si>
  <si>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</si>
  <si>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</si>
  <si>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</si>
  <si>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</si>
  <si>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</si>
  <si>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</si>
  <si>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</si>
  <si>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</si>
  <si>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</si>
  <si>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</si>
  <si>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</si>
  <si>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</si>
  <si>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</si>
  <si>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</si>
  <si>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</si>
  <si>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</si>
  <si>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</si>
  <si>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</si>
  <si>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</si>
  <si>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</si>
  <si>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</si>
  <si>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</si>
  <si>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</si>
  <si>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</si>
  <si>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</si>
  <si>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</si>
  <si>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</si>
  <si>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</si>
  <si>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</si>
  <si>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</si>
  <si>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</si>
  <si>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</si>
  <si>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</si>
  <si>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</si>
  <si>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</si>
  <si>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</si>
  <si>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</si>
  <si>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</si>
  <si>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</si>
  <si>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</si>
  <si>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</si>
  <si>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</si>
  <si>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</si>
  <si>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</si>
  <si>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</si>
  <si>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</si>
  <si>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</si>
  <si>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</si>
  <si>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</si>
  <si>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</si>
  <si>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</si>
  <si>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</si>
  <si>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</si>
  <si>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</si>
  <si>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</si>
  <si>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</si>
  <si>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</si>
  <si>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</si>
  <si>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</si>
  <si>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</si>
  <si>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</si>
  <si>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</si>
  <si>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</si>
  <si>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</si>
  <si>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</si>
  <si>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</si>
  <si>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</si>
  <si>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</si>
  <si>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</si>
  <si>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</si>
  <si>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</si>
  <si>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</si>
  <si>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</si>
  <si>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</si>
  <si>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</si>
  <si>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</si>
  <si>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</si>
  <si>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</si>
  <si>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</si>
  <si>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</si>
  <si>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</si>
  <si>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</si>
  <si>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</si>
  <si>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</si>
  <si>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</si>
  <si>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</si>
  <si>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</si>
  <si>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</si>
  <si>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</si>
  <si>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</si>
  <si>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</si>
  <si>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</si>
  <si>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</si>
  <si>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</si>
  <si>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</si>
  <si>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</si>
  <si>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</si>
  <si>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</si>
  <si>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</si>
  <si>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</si>
  <si>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</si>
  <si>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</si>
  <si>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</si>
  <si>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</si>
  <si>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</si>
  <si>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</si>
  <si>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</si>
  <si>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</si>
  <si>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</si>
  <si>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</si>
  <si>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</si>
  <si>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</si>
  <si>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</si>
  <si>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</si>
  <si>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</si>
  <si>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</si>
  <si>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</si>
  <si>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</si>
  <si>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</si>
  <si>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</si>
  <si>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</si>
  <si>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</si>
  <si>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</si>
  <si>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</si>
  <si>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</si>
  <si>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</si>
  <si>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</si>
  <si>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</si>
  <si>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</si>
  <si>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</si>
  <si>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</si>
  <si>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</si>
  <si>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</si>
  <si>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</si>
  <si>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</si>
  <si>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</si>
  <si>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</si>
  <si>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</si>
  <si>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</si>
  <si>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</si>
  <si>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</si>
  <si>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</si>
  <si>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</si>
  <si>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</si>
  <si>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</si>
  <si>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</si>
  <si>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</si>
  <si>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</si>
  <si>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</si>
  <si>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</si>
  <si>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</si>
  <si>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</si>
  <si>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</si>
  <si>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</si>
  <si>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</si>
  <si>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</si>
  <si>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</si>
  <si>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</si>
  <si>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</si>
  <si>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</si>
  <si>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</si>
  <si>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</si>
  <si>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</si>
  <si>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</si>
  <si>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</si>
  <si>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</si>
  <si>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</si>
  <si>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</si>
  <si>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</si>
  <si>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</si>
  <si>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</si>
  <si>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</si>
  <si>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</si>
  <si>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</si>
  <si>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</si>
  <si>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</si>
  <si>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</si>
  <si>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</si>
  <si>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</si>
  <si>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</si>
  <si>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</si>
  <si>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</si>
  <si>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</si>
  <si>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</si>
  <si>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</si>
  <si>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</si>
  <si>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</si>
  <si>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</si>
  <si>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</si>
  <si>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</si>
  <si>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</si>
  <si>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</si>
  <si>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</si>
  <si>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</si>
  <si>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</si>
  <si>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</si>
  <si>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</si>
  <si>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</si>
  <si>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</si>
  <si>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</si>
  <si>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</si>
  <si>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</si>
  <si>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</si>
  <si>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</si>
  <si>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</si>
  <si>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</si>
  <si>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</si>
  <si>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</si>
  <si>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</si>
  <si>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</si>
  <si>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</si>
  <si>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</si>
  <si>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</si>
  <si>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</si>
  <si>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</si>
  <si>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</si>
  <si>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</si>
  <si>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</si>
  <si>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</si>
  <si>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</si>
  <si>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</si>
  <si>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</si>
  <si>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</si>
  <si>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</si>
  <si>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</si>
  <si>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</si>
  <si>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</si>
  <si>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</si>
  <si>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</si>
  <si>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</si>
  <si>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</si>
  <si>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</si>
  <si>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</si>
  <si>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</si>
  <si>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</si>
  <si>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</si>
  <si>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</si>
  <si>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</si>
  <si>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</si>
  <si>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</si>
  <si>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</si>
  <si>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</si>
  <si>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</si>
  <si>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</si>
  <si>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</si>
  <si>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</si>
  <si>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</si>
  <si>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</si>
  <si>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</si>
  <si>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</si>
  <si>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</si>
  <si>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</si>
  <si>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</si>
  <si>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</si>
  <si>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</si>
  <si>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</si>
  <si>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</si>
  <si>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</si>
  <si>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</si>
  <si>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</si>
  <si>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</si>
  <si>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</si>
  <si>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</si>
  <si>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</si>
  <si>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</si>
  <si>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</si>
  <si>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</si>
  <si>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</si>
  <si>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</si>
  <si>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</si>
  <si>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</si>
  <si>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</si>
  <si>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</si>
  <si>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</si>
  <si>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</si>
  <si>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</si>
  <si>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</si>
  <si>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</si>
  <si>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</si>
  <si>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</si>
  <si>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</si>
  <si>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</si>
  <si>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</si>
  <si>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</si>
  <si>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</si>
  <si>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</si>
  <si>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</si>
  <si>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</si>
  <si>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</si>
  <si>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</si>
  <si>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</si>
  <si>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</si>
  <si>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</si>
  <si>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</si>
  <si>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</si>
  <si>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</si>
  <si>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</si>
  <si>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</si>
  <si>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</si>
  <si>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</si>
  <si>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</si>
  <si>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</si>
  <si>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</si>
  <si>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</si>
  <si>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</si>
  <si>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</si>
  <si>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</si>
  <si>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</si>
  <si>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</si>
  <si>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</si>
  <si>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</si>
  <si>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</si>
  <si>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</si>
  <si>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</si>
  <si>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</si>
  <si>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</si>
  <si>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</si>
  <si>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</si>
  <si>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</si>
  <si>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</si>
  <si>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</si>
  <si>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</si>
  <si>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</si>
  <si>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</si>
  <si>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</si>
  <si>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</si>
  <si>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</si>
  <si>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</si>
  <si>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</si>
  <si>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</si>
  <si>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</si>
  <si>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</si>
  <si>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</si>
  <si>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</si>
  <si>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</si>
  <si>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</si>
  <si>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</si>
  <si>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</si>
  <si>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</si>
  <si>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</si>
  <si>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</si>
  <si>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</si>
  <si>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</si>
  <si>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</si>
  <si>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</si>
  <si>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</si>
  <si>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</si>
  <si>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</si>
  <si>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</si>
  <si>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</si>
  <si>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</si>
  <si>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</si>
  <si>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</si>
  <si>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</si>
  <si>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</si>
  <si>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</si>
  <si>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</si>
  <si>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</si>
  <si>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</si>
  <si>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</si>
  <si>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</si>
  <si>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</si>
  <si>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</si>
  <si>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</si>
  <si>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</si>
  <si>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</si>
  <si>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</si>
  <si>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</si>
  <si>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</si>
  <si>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</si>
  <si>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</si>
  <si>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</si>
  <si>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</si>
  <si>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</si>
  <si>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</si>
  <si>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</si>
  <si>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</si>
  <si>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</si>
  <si>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</si>
  <si>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</si>
  <si>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</si>
  <si>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</si>
  <si>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</si>
  <si>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</si>
  <si>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</si>
  <si>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</si>
  <si>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</si>
  <si>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</si>
  <si>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</si>
  <si>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</si>
  <si>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</si>
  <si>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</si>
  <si>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</si>
  <si>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</si>
  <si>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</si>
  <si>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</si>
  <si>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</si>
  <si>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</si>
  <si>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</si>
  <si>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</si>
  <si>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</si>
  <si>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</si>
  <si>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</si>
  <si>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</si>
  <si>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</si>
  <si>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</si>
  <si>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</si>
  <si>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</si>
  <si>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</si>
  <si>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</si>
  <si>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</si>
  <si>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</si>
  <si>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</si>
  <si>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</si>
  <si>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</si>
  <si>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</si>
  <si>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</si>
  <si>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</si>
  <si>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</si>
  <si>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</si>
  <si>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</si>
  <si>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</si>
  <si>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</si>
  <si>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</si>
  <si>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</si>
  <si>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</si>
  <si>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</si>
  <si>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</si>
  <si>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</si>
  <si>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</si>
  <si>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</si>
  <si>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</si>
  <si>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</si>
  <si>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</si>
  <si>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</si>
  <si>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</si>
  <si>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</si>
  <si>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</si>
  <si>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</si>
  <si>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</si>
  <si>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</si>
  <si>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</si>
  <si>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</si>
  <si>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</si>
  <si>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</si>
  <si>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</si>
  <si>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</si>
  <si>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</si>
  <si>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</si>
  <si>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</si>
  <si>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</si>
  <si>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</si>
  <si>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</si>
  <si>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</si>
  <si>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</si>
  <si>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</si>
  <si>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</si>
  <si>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</si>
  <si>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</si>
  <si>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</si>
  <si>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</si>
  <si>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</si>
  <si>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</si>
  <si>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</si>
  <si>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</si>
  <si>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</si>
  <si>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</si>
  <si>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</si>
  <si>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</si>
  <si>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</si>
  <si>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</si>
  <si>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</si>
  <si>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</si>
  <si>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</si>
  <si>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</si>
  <si>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</si>
  <si>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</si>
  <si>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</si>
  <si>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</si>
  <si>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</si>
  <si>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</si>
  <si>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</si>
  <si>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</si>
  <si>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</si>
  <si>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</si>
  <si>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</si>
  <si>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</si>
  <si>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</si>
  <si>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</si>
  <si>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</si>
  <si>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</si>
  <si>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</si>
  <si>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</si>
  <si>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</si>
  <si>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</si>
  <si>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</si>
  <si>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</si>
  <si>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</si>
  <si>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</si>
  <si>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</si>
  <si>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</si>
  <si>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</si>
  <si>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</si>
  <si>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</si>
  <si>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</si>
  <si>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</si>
  <si>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</si>
  <si>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</si>
  <si>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</si>
  <si>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</si>
  <si>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</si>
  <si>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</si>
  <si>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</si>
  <si>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</si>
  <si>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</si>
  <si>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</si>
  <si>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</si>
  <si>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</si>
  <si>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</si>
  <si>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</si>
  <si>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</si>
  <si>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</si>
  <si>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</si>
  <si>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</si>
  <si>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</si>
  <si>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</si>
  <si>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</si>
  <si>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</si>
  <si>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</si>
  <si>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</si>
  <si>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</si>
  <si>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</si>
  <si>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</si>
  <si>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</si>
  <si>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</si>
  <si>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</si>
  <si>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</si>
  <si>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</si>
  <si>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</si>
  <si>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</si>
  <si>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</si>
  <si>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</si>
  <si>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</si>
  <si>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</si>
  <si>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</si>
  <si>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</si>
  <si>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</si>
  <si>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</si>
  <si>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</si>
  <si>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</si>
  <si>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</si>
  <si>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</si>
  <si>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</si>
  <si>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</si>
  <si>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</si>
  <si>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</si>
  <si>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</si>
  <si>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</si>
  <si>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</si>
  <si>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</si>
  <si>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</si>
  <si>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</si>
  <si>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</si>
  <si>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</si>
  <si>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</si>
  <si>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</si>
  <si>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</si>
  <si>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</si>
  <si>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</si>
  <si>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</si>
  <si>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</si>
  <si>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</si>
  <si>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</si>
  <si>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</si>
  <si>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</si>
  <si>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</si>
  <si>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</si>
  <si>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</si>
  <si>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</si>
  <si>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</si>
  <si>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</si>
  <si>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</si>
  <si>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</si>
  <si>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</si>
  <si>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</si>
  <si>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</si>
  <si>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</si>
  <si>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</si>
  <si>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</si>
  <si>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</si>
  <si>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</si>
  <si>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</si>
  <si>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</si>
  <si>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</si>
  <si>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</si>
  <si>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</si>
  <si>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</si>
  <si>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</si>
  <si>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</si>
  <si>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</si>
  <si>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</si>
  <si>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</si>
  <si>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</si>
  <si>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</si>
  <si>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</si>
  <si>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</si>
  <si>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</si>
  <si>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</si>
  <si>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</si>
  <si>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</si>
  <si>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</si>
  <si>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</si>
  <si>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</si>
  <si>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</si>
  <si>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</si>
  <si>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</si>
  <si>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</si>
  <si>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</si>
  <si>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</si>
  <si>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</si>
  <si>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</si>
  <si>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</si>
  <si>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</si>
  <si>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</si>
  <si>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</si>
  <si>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</si>
  <si>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</si>
  <si>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</si>
  <si>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</si>
  <si>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</si>
  <si>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</si>
  <si>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</si>
  <si>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</si>
  <si>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</si>
  <si>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</si>
  <si>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</si>
  <si>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</si>
  <si>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</si>
  <si>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</si>
  <si>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</si>
  <si>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</si>
  <si>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</si>
  <si>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</si>
  <si>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</si>
  <si>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</si>
  <si>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</si>
  <si>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</si>
  <si>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</si>
  <si>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</si>
  <si>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</si>
  <si>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</si>
  <si>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</si>
  <si>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</si>
  <si>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</si>
  <si>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</si>
  <si>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</si>
  <si>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</si>
  <si>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</si>
  <si>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</si>
  <si>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</si>
  <si>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</si>
  <si>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</si>
  <si>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</si>
  <si>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</si>
  <si>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</si>
  <si>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</si>
  <si>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</si>
  <si>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</si>
  <si>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</si>
  <si>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</si>
  <si>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</si>
  <si>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</si>
  <si>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</si>
  <si>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</si>
  <si>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</si>
  <si>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</si>
  <si>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</si>
  <si>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</si>
  <si>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</si>
  <si>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</si>
  <si>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</si>
  <si>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</si>
  <si>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</si>
  <si>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</si>
  <si>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</si>
  <si>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</si>
  <si>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</si>
  <si>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</si>
  <si>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</si>
  <si>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</si>
  <si>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</si>
  <si>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</si>
  <si>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</si>
  <si>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</si>
  <si>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</si>
  <si>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</si>
  <si>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</si>
  <si>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</si>
  <si>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</si>
  <si>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</si>
  <si>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</si>
  <si>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</si>
  <si>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</si>
  <si>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</si>
  <si>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</si>
  <si>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</si>
  <si>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</si>
  <si>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</si>
  <si>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</si>
  <si>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</si>
  <si>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</si>
  <si>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</si>
  <si>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</si>
  <si>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</si>
  <si>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</si>
  <si>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</si>
  <si>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</si>
  <si>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</si>
  <si>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</si>
  <si>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</si>
  <si>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</si>
  <si>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</si>
  <si>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</si>
  <si>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</si>
  <si>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</si>
  <si>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</si>
  <si>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</si>
  <si>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</si>
  <si>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</si>
  <si>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</si>
  <si>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</si>
  <si>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</si>
  <si>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</si>
  <si>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</si>
  <si>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</si>
  <si>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</si>
  <si>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</si>
  <si>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</si>
  <si>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</si>
  <si>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</si>
  <si>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</si>
  <si>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</si>
  <si>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</si>
  <si>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</si>
  <si>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</si>
  <si>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</si>
  <si>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</si>
  <si>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</si>
  <si>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</si>
  <si>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</si>
  <si>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</si>
  <si>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</si>
  <si>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</si>
  <si>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</si>
  <si>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</si>
  <si>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</si>
  <si>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</si>
  <si>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</si>
  <si>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</si>
  <si>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</si>
  <si>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</si>
  <si>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</si>
  <si>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</si>
  <si>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</si>
  <si>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</si>
  <si>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</si>
  <si>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</si>
  <si>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</si>
  <si>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</si>
  <si>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</si>
  <si>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</si>
  <si>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</si>
  <si>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</si>
  <si>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</si>
  <si>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</si>
  <si>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</si>
  <si>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</si>
  <si>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</si>
  <si>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</si>
  <si>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</si>
  <si>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</si>
  <si>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</si>
  <si>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</si>
  <si>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</si>
  <si>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</si>
  <si>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</si>
  <si>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</si>
  <si>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</si>
  <si>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</si>
  <si>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</si>
  <si>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</si>
  <si>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</si>
  <si>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</si>
  <si>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</si>
  <si>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</si>
  <si>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</si>
  <si>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</si>
  <si>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</si>
  <si>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</si>
  <si>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</si>
  <si>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</si>
  <si>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</si>
  <si>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</si>
  <si>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</si>
  <si>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</si>
  <si>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</si>
  <si>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</si>
  <si>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</si>
  <si>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</si>
  <si>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</si>
  <si>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</si>
  <si>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</si>
  <si>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</si>
  <si>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</si>
  <si>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</si>
  <si>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</si>
  <si>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</si>
  <si>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</si>
  <si>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</si>
  <si>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</si>
  <si>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</si>
  <si>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</si>
  <si>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</si>
  <si>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</si>
  <si>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</si>
  <si>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</si>
  <si>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</si>
  <si>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</si>
  <si>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</si>
  <si>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</si>
  <si>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</si>
  <si>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</si>
  <si>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</si>
  <si>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</si>
  <si>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</si>
  <si>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</si>
  <si>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</si>
  <si>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</si>
  <si>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</si>
  <si>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</si>
  <si>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</si>
  <si>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</si>
  <si>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</si>
  <si>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</si>
  <si>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</si>
  <si>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</si>
  <si>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</si>
  <si>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</si>
  <si>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</si>
  <si>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</si>
  <si>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</si>
  <si>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</si>
  <si>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</si>
  <si>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</si>
  <si>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</si>
  <si>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</si>
  <si>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</si>
  <si>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</si>
  <si>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</si>
  <si>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</si>
  <si>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</si>
  <si>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</si>
  <si>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</si>
  <si>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</si>
  <si>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</si>
  <si>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</si>
  <si>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</si>
  <si>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</si>
  <si>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</si>
  <si>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</si>
  <si>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</si>
  <si>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</si>
  <si>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</si>
  <si>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</si>
  <si>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</si>
  <si>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</si>
  <si>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</si>
  <si>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</si>
  <si>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</si>
  <si>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</si>
  <si>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</si>
  <si>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</si>
  <si>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</si>
  <si>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</si>
  <si>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</si>
  <si>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</si>
  <si>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</si>
  <si>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</si>
  <si>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</si>
  <si>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</si>
  <si>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</si>
  <si>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</si>
  <si>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</si>
  <si>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</si>
  <si>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</si>
  <si>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</si>
  <si>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</si>
  <si>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</si>
  <si>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</si>
  <si>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</si>
  <si>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</si>
  <si>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</si>
  <si>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</si>
  <si>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</si>
  <si>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</si>
  <si>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</si>
  <si>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</si>
  <si>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</si>
  <si>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</si>
  <si>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</si>
  <si>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</si>
  <si>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</si>
  <si>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</si>
  <si>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</si>
  <si>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</si>
  <si>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</si>
  <si>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</si>
  <si>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</si>
  <si>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</si>
  <si>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</si>
  <si>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</si>
  <si>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</si>
  <si>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</si>
  <si>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</si>
  <si>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</si>
  <si>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</si>
  <si>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</si>
  <si>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</si>
  <si>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</si>
  <si>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</si>
  <si>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</si>
  <si>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</si>
  <si>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</si>
  <si>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</si>
  <si>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</si>
  <si>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</si>
  <si>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</si>
  <si>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</si>
  <si>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</si>
  <si>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</si>
  <si>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</si>
  <si>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</si>
  <si>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</si>
  <si>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</si>
  <si>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</si>
  <si>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</si>
  <si>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</si>
  <si>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</si>
  <si>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</si>
  <si>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</si>
  <si>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</si>
  <si>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</si>
  <si>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</si>
  <si>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</si>
  <si>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</si>
  <si>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</si>
  <si>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</si>
  <si>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</si>
  <si>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</si>
  <si>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</si>
  <si>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</si>
  <si>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</si>
  <si>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</si>
  <si>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</si>
  <si>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</si>
  <si>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</si>
  <si>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</si>
  <si>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</si>
  <si>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</si>
  <si>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</si>
  <si>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</si>
  <si>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</si>
  <si>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</si>
  <si>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</si>
  <si>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</si>
  <si>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</si>
  <si>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</si>
  <si>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</si>
  <si>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</si>
  <si>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</si>
  <si>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</si>
  <si>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</si>
  <si>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</si>
  <si>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</si>
  <si>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</si>
  <si>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</si>
  <si>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</si>
  <si>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</si>
  <si>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</si>
  <si>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</si>
  <si>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</si>
  <si>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</si>
  <si>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</si>
  <si>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</si>
  <si>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</si>
  <si>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</si>
  <si>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</si>
  <si>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</si>
  <si>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</si>
  <si>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</si>
  <si>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</si>
  <si>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</si>
  <si>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</si>
  <si>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</si>
  <si>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</si>
  <si>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</si>
  <si>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</si>
  <si>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</si>
  <si>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</si>
  <si>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</si>
  <si>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</si>
  <si>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</si>
  <si>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</si>
  <si>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</si>
  <si>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</si>
  <si>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</si>
  <si>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</si>
  <si>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</si>
  <si>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</si>
  <si>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</si>
  <si>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</si>
  <si>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</si>
  <si>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</si>
  <si>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</si>
  <si>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</si>
  <si>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</si>
  <si>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</si>
  <si>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</si>
  <si>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</si>
  <si>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</si>
  <si>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</si>
  <si>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</si>
  <si>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</si>
  <si>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</si>
  <si>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</si>
  <si>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</si>
  <si>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</si>
  <si>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</si>
  <si>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</si>
  <si>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</si>
  <si>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</si>
  <si>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</si>
  <si>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</si>
  <si>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</si>
  <si>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</si>
  <si>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</si>
  <si>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</si>
  <si>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</si>
  <si>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</si>
  <si>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</si>
  <si>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</si>
  <si>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</si>
  <si>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</si>
  <si>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</si>
  <si>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</si>
  <si>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</si>
  <si>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</si>
  <si>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</si>
  <si>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</si>
  <si>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</si>
  <si>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</si>
  <si>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</si>
  <si>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</si>
  <si>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</si>
  <si>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</si>
  <si>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</si>
  <si>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</si>
  <si>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</si>
  <si>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</si>
  <si>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</si>
  <si>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</si>
  <si>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</si>
  <si>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</si>
  <si>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</si>
  <si>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</si>
  <si>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</si>
  <si>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</si>
  <si>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</si>
  <si>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</si>
  <si>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</si>
  <si>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</si>
  <si>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</si>
  <si>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</si>
  <si>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</si>
  <si>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</si>
  <si>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</si>
  <si>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</si>
  <si>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</si>
  <si>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</si>
  <si>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</si>
  <si>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</si>
  <si>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</si>
  <si>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</si>
  <si>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</si>
  <si>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</si>
  <si>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</si>
  <si>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</si>
  <si>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</si>
  <si>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</si>
  <si>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</si>
  <si>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</si>
  <si>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</si>
  <si>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</si>
  <si>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</si>
  <si>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</si>
  <si>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</si>
  <si>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</si>
  <si>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</si>
  <si>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</si>
  <si>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</si>
  <si>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</si>
  <si>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</si>
  <si>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</si>
  <si>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</si>
  <si>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</si>
  <si>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</si>
  <si>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</si>
  <si>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</si>
  <si>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</si>
  <si>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</si>
  <si>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</si>
  <si>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</si>
  <si>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</si>
  <si>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</si>
  <si>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</si>
  <si>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</si>
  <si>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</si>
  <si>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</si>
  <si>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</si>
  <si>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</si>
  <si>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</si>
  <si>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</si>
  <si>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</si>
  <si>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</si>
  <si>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</si>
  <si>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</si>
  <si>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</si>
  <si>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</si>
  <si>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</si>
  <si>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</si>
  <si>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</si>
  <si>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</si>
  <si>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</si>
  <si>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</si>
  <si>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</si>
  <si>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</si>
  <si>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</si>
  <si>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</si>
  <si>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</si>
  <si>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</si>
  <si>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</si>
  <si>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</si>
  <si>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</si>
  <si>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</si>
  <si>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</si>
  <si>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</si>
  <si>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</si>
  <si>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</si>
  <si>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</si>
  <si>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</si>
  <si>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</si>
  <si>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</si>
  <si>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</si>
  <si>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</si>
  <si>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</si>
  <si>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</si>
  <si>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</si>
  <si>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</si>
  <si>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</si>
  <si>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</si>
  <si>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</si>
  <si>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</si>
  <si>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</si>
  <si>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</si>
  <si>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</si>
  <si>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</si>
  <si>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</si>
  <si>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</si>
  <si>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</si>
  <si>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</si>
  <si>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</si>
  <si>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</si>
  <si>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</si>
  <si>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</si>
  <si>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</si>
  <si>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</si>
  <si>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</si>
  <si>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</si>
  <si>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</si>
  <si>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</si>
  <si>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</si>
  <si>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</si>
  <si>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</si>
  <si>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</si>
  <si>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</si>
  <si>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</si>
  <si>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</si>
  <si>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</si>
  <si>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</si>
  <si>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</si>
  <si>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</si>
  <si>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</si>
  <si>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</si>
  <si>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</si>
  <si>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</si>
  <si>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</si>
  <si>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</si>
  <si>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</si>
  <si>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</si>
  <si>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</si>
  <si>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</si>
  <si>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</si>
  <si>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</si>
  <si>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</si>
  <si>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</si>
  <si>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</si>
  <si>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</si>
  <si>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</si>
  <si>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</si>
  <si>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</si>
  <si>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</si>
  <si>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</si>
  <si>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</si>
  <si>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</si>
  <si>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</si>
  <si>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</si>
  <si>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</si>
  <si>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</si>
  <si>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</si>
  <si>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</si>
  <si>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</si>
  <si>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</si>
  <si>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</si>
  <si>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</si>
  <si>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</si>
  <si>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</si>
  <si>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</si>
  <si>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</si>
  <si>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</si>
  <si>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</si>
  <si>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</si>
  <si>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</si>
  <si>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</si>
  <si>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</si>
  <si>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</si>
  <si>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</si>
  <si>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</si>
  <si>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</si>
  <si>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</si>
  <si>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</si>
  <si>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</si>
  <si>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</si>
  <si>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</si>
  <si>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</si>
  <si>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</si>
  <si>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</si>
  <si>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</si>
  <si>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</si>
  <si>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</si>
  <si>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</si>
  <si>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</si>
  <si>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</si>
  <si>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</si>
  <si>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</si>
  <si>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</si>
  <si>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</si>
  <si>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</si>
  <si>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</si>
  <si>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</si>
  <si>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</si>
  <si>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</si>
  <si>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</si>
  <si>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</si>
  <si>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</si>
  <si>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</si>
  <si>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</si>
  <si>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</si>
  <si>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</si>
  <si>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</si>
  <si>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</si>
  <si>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</si>
  <si>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</si>
  <si>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</si>
  <si>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</si>
  <si>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</si>
  <si>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</si>
  <si>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</si>
  <si>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</si>
  <si>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</si>
  <si>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</si>
  <si>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</si>
  <si>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</si>
  <si>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</si>
  <si>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</si>
  <si>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</si>
  <si>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</si>
  <si>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</si>
  <si>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</si>
  <si>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</si>
  <si>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</si>
  <si>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</si>
  <si>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</si>
  <si>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</si>
  <si>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</si>
  <si>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</si>
  <si>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</si>
  <si>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</si>
  <si>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</si>
  <si>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</si>
  <si>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</si>
  <si>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</si>
  <si>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</si>
  <si>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</si>
  <si>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</si>
  <si>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</si>
  <si>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</si>
  <si>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</si>
  <si>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</si>
  <si>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</si>
  <si>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</si>
  <si>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</si>
  <si>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</si>
  <si>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</si>
  <si>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</si>
  <si>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</si>
  <si>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</si>
  <si>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</si>
  <si>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</si>
  <si>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</si>
  <si>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</si>
  <si>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</si>
  <si>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</si>
  <si>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</si>
  <si>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</si>
  <si>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</si>
  <si>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</si>
  <si>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</si>
  <si>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</si>
  <si>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</si>
  <si>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</si>
  <si>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</si>
  <si>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</si>
  <si>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</si>
  <si>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</si>
  <si>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</si>
  <si>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</si>
  <si>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</si>
  <si>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</si>
  <si>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</si>
  <si>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</si>
  <si>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</si>
  <si>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</si>
  <si>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</si>
  <si>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</si>
  <si>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</si>
  <si>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</si>
  <si>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</si>
  <si>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</si>
  <si>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</si>
  <si>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</si>
  <si>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</si>
  <si>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</si>
  <si>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</si>
  <si>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</si>
  <si>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</si>
  <si>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</si>
  <si>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</si>
  <si>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</si>
  <si>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</si>
  <si>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</si>
  <si>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</si>
  <si>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</si>
  <si>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</si>
  <si>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</si>
  <si>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</si>
  <si>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</si>
  <si>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</si>
  <si>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</si>
  <si>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</si>
  <si>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</si>
  <si>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</si>
  <si>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</si>
  <si>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</si>
  <si>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</si>
  <si>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</si>
  <si>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</si>
  <si>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</si>
  <si>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</si>
  <si>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</si>
  <si>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</si>
  <si>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</si>
  <si>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</si>
  <si>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</si>
  <si>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</si>
  <si>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</si>
  <si>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</si>
  <si>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</si>
  <si>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</si>
  <si>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</si>
  <si>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</si>
  <si>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</si>
  <si>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</si>
  <si>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</si>
  <si>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</si>
  <si>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</si>
  <si>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</si>
  <si>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</si>
  <si>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</si>
  <si>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</si>
  <si>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</si>
  <si>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</si>
  <si>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</si>
  <si>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</si>
  <si>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</si>
  <si>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</si>
  <si>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</si>
  <si>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</si>
  <si>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</si>
  <si>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</si>
  <si>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</si>
  <si>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</si>
  <si>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</si>
  <si>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</si>
  <si>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</si>
  <si>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</si>
  <si>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</si>
  <si>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</si>
  <si>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</si>
  <si>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</si>
  <si>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</si>
  <si>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</si>
  <si>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</si>
  <si>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</si>
  <si>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</si>
  <si>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</si>
  <si>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</si>
  <si>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</si>
  <si>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</si>
  <si>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</si>
  <si>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</si>
  <si>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</si>
  <si>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</si>
  <si>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</si>
  <si>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</si>
  <si>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</si>
  <si>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</si>
  <si>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</si>
  <si>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</si>
  <si>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</si>
  <si>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</si>
  <si>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</si>
  <si>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</si>
  <si>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</si>
  <si>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</si>
  <si>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</si>
  <si>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</si>
  <si>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</si>
  <si>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</si>
  <si>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</si>
  <si>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</si>
  <si>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</si>
  <si>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</si>
  <si>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</si>
  <si>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</si>
  <si>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</si>
  <si>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</si>
  <si>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</si>
  <si>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</si>
  <si>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</si>
  <si>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</si>
  <si>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</si>
  <si>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</si>
  <si>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</si>
  <si>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</si>
  <si>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</si>
  <si>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</si>
  <si>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</si>
  <si>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</si>
  <si>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</si>
  <si>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</si>
  <si>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</si>
  <si>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</si>
  <si>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</si>
  <si>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</si>
  <si>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</si>
  <si>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</si>
  <si>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</si>
  <si>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</si>
  <si>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</si>
  <si>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</si>
  <si>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</si>
  <si>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</si>
  <si>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</si>
  <si>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</si>
  <si>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</si>
  <si>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</si>
  <si>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</si>
  <si>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</si>
  <si>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</si>
  <si>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</si>
  <si>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</si>
  <si>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</si>
  <si>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</si>
  <si>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</si>
  <si>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</si>
  <si>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</si>
  <si>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</si>
  <si>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</si>
  <si>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</si>
  <si>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</si>
  <si>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</si>
  <si>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</si>
  <si>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</si>
  <si>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</si>
  <si>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</si>
  <si>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</si>
  <si>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</si>
  <si>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</si>
  <si>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</si>
  <si>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</si>
  <si>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</si>
  <si>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</si>
  <si>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</si>
  <si>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</si>
  <si>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</si>
  <si>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</si>
  <si>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</si>
  <si>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</si>
  <si>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</si>
  <si>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</si>
  <si>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</si>
  <si>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</si>
  <si>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</si>
  <si>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</si>
  <si>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</si>
  <si>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</si>
  <si>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</si>
  <si>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</si>
  <si>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</si>
  <si>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</si>
  <si>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</si>
  <si>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</si>
  <si>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</si>
  <si>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</si>
  <si>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</si>
  <si>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</si>
  <si>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</si>
  <si>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</si>
  <si>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</si>
  <si>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</si>
  <si>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</si>
  <si>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</si>
  <si>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</si>
  <si>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</si>
  <si>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</si>
  <si>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</si>
  <si>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</si>
  <si>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</si>
  <si>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</si>
  <si>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</si>
  <si>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</si>
  <si>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</si>
  <si>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</si>
  <si>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</si>
  <si>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</si>
  <si>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</si>
  <si>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</si>
  <si>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</si>
  <si>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</si>
  <si>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</si>
  <si>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</si>
  <si>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</si>
  <si>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</si>
  <si>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</si>
  <si>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</si>
  <si>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</si>
  <si>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</si>
  <si>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</si>
  <si>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</si>
  <si>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</si>
  <si>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</si>
  <si>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</si>
  <si>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</si>
  <si>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</si>
  <si>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</si>
  <si>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</si>
  <si>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</si>
  <si>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</si>
  <si>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</si>
  <si>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</si>
  <si>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</si>
  <si>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</si>
  <si>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</si>
  <si>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</si>
  <si>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</si>
  <si>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</si>
  <si>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</si>
  <si>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</si>
  <si>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</si>
  <si>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</si>
  <si>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</si>
  <si>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</si>
  <si>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</si>
  <si>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</si>
  <si>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</si>
  <si>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</si>
  <si>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</si>
  <si>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</si>
  <si>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</si>
  <si>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</si>
  <si>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</si>
  <si>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</si>
  <si>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</si>
  <si>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</si>
  <si>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</si>
  <si>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</si>
  <si>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</si>
  <si>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</si>
  <si>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</si>
  <si>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</si>
  <si>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</si>
  <si>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</si>
  <si>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</si>
  <si>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</si>
  <si>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</si>
  <si>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</si>
  <si>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</si>
  <si>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</si>
  <si>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</si>
  <si>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</si>
  <si>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</si>
  <si>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</si>
  <si>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</si>
  <si>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</si>
  <si>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</si>
  <si>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</si>
  <si>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</si>
  <si>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</si>
  <si>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</si>
  <si>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</si>
  <si>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</si>
  <si>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</si>
  <si>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</si>
  <si>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</si>
  <si>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</si>
  <si>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</si>
  <si>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</si>
  <si>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</si>
  <si>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</si>
  <si>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</si>
  <si>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</si>
  <si>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</si>
  <si>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</si>
  <si>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</si>
  <si>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</si>
  <si>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</si>
  <si>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</si>
  <si>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</si>
  <si>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</si>
  <si>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</si>
  <si>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</si>
  <si>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</si>
  <si>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</si>
  <si>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</si>
  <si>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</si>
  <si>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</si>
  <si>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</si>
  <si>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</si>
  <si>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</si>
  <si>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</si>
  <si>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</si>
  <si>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</si>
  <si>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</si>
  <si>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</si>
  <si>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</si>
  <si>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</si>
  <si>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</si>
  <si>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</si>
  <si>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</si>
  <si>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</si>
  <si>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</si>
  <si>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</si>
  <si>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</si>
  <si>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</si>
  <si>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</si>
  <si>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</si>
  <si>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</si>
  <si>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</si>
  <si>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</si>
  <si>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</si>
  <si>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</si>
  <si>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</si>
  <si>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</si>
  <si>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</si>
  <si>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</si>
  <si>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</si>
  <si>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</si>
  <si>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</si>
  <si>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</si>
  <si>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</si>
  <si>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</si>
  <si>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</si>
  <si>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</si>
  <si>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</si>
  <si>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</si>
  <si>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</si>
  <si>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</si>
  <si>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</si>
  <si>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</si>
  <si>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</si>
  <si>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</si>
  <si>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</si>
  <si>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</si>
  <si>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</si>
  <si>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</si>
  <si>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</si>
  <si>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</si>
  <si>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</si>
  <si>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</si>
  <si>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</si>
  <si>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</si>
  <si>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</si>
  <si>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</si>
  <si>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</si>
  <si>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</si>
  <si>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</si>
  <si>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</si>
  <si>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</si>
  <si>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</si>
  <si>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</si>
  <si>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</si>
  <si>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</si>
  <si>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</si>
  <si>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</si>
  <si>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</si>
  <si>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</si>
  <si>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</si>
  <si>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</si>
  <si>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</si>
  <si>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</si>
  <si>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</si>
  <si>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</si>
  <si>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</si>
  <si>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</si>
  <si>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</si>
  <si>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</si>
  <si>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</si>
  <si>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</si>
  <si>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</si>
  <si>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</si>
  <si>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</si>
  <si>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</si>
  <si>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</si>
  <si>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</si>
  <si>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</si>
  <si>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</si>
  <si>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</si>
  <si>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</si>
  <si>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</si>
  <si>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</si>
  <si>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</si>
  <si>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</si>
  <si>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</si>
  <si>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</si>
  <si>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</si>
  <si>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</si>
  <si>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</si>
  <si>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</si>
  <si>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</si>
  <si>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</si>
  <si>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</si>
  <si>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</si>
  <si>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</si>
  <si>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</si>
  <si>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</si>
  <si>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</si>
  <si>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</si>
  <si>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</si>
  <si>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</si>
  <si>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</si>
  <si>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</si>
  <si>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</si>
  <si>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</si>
  <si>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</si>
  <si>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</si>
  <si>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</si>
  <si>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</si>
  <si>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</si>
  <si>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</si>
  <si>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</si>
  <si>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</si>
  <si>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</si>
  <si>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</si>
  <si>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</si>
  <si>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</si>
  <si>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</si>
  <si>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</si>
  <si>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</si>
  <si>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</si>
  <si>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</si>
  <si>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</si>
  <si>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</si>
  <si>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</si>
  <si>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</si>
  <si>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</si>
  <si>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</si>
  <si>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</si>
  <si>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</si>
  <si>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</si>
  <si>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</si>
  <si>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</si>
  <si>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</si>
  <si>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</si>
  <si>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</si>
  <si>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</si>
  <si>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</si>
  <si>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</si>
  <si>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</si>
  <si>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</si>
  <si>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</si>
  <si>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</si>
  <si>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</si>
  <si>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</si>
  <si>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</si>
  <si>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</si>
  <si>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</si>
  <si>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</si>
  <si>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</si>
  <si>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</si>
  <si>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</si>
  <si>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</si>
  <si>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</si>
  <si>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</si>
  <si>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</si>
  <si>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</si>
  <si>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</si>
  <si>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</si>
  <si>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</si>
  <si>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</si>
  <si>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</si>
  <si>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</si>
  <si>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</si>
  <si>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</si>
  <si>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</si>
  <si>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</si>
  <si>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</si>
  <si>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</si>
  <si>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</si>
  <si>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</si>
  <si>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</si>
  <si>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</si>
  <si>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</si>
  <si>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</si>
  <si>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</si>
  <si>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</si>
  <si>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</si>
  <si>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</si>
  <si>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</si>
  <si>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</si>
  <si>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</si>
  <si>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</si>
  <si>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</si>
  <si>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</si>
  <si>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</si>
  <si>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</si>
  <si>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</si>
  <si>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</si>
  <si>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</si>
  <si>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</si>
  <si>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</si>
  <si>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</si>
  <si>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</si>
  <si>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</si>
  <si>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</si>
  <si>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</si>
  <si>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</si>
  <si>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</si>
  <si>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</si>
  <si>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</si>
  <si>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</si>
  <si>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</si>
  <si>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</si>
  <si>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</si>
  <si>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</si>
  <si>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</si>
  <si>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</si>
  <si>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</si>
  <si>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</si>
  <si>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</si>
  <si>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</si>
  <si>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</si>
  <si>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</si>
  <si>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</si>
  <si>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</si>
  <si>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</si>
  <si>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</si>
  <si>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</si>
  <si>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</si>
  <si>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</si>
  <si>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</si>
  <si>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</si>
  <si>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</si>
  <si>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</si>
  <si>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</si>
  <si>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</si>
  <si>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</si>
  <si>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</si>
  <si>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</si>
  <si>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</si>
  <si>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</si>
  <si>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</si>
  <si>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</si>
  <si>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</si>
  <si>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</si>
  <si>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</si>
  <si>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</si>
  <si>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</si>
  <si>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</si>
  <si>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</si>
  <si>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</si>
  <si>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</si>
  <si>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</si>
  <si>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</si>
  <si>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</si>
  <si>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</si>
  <si>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</si>
  <si>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</si>
  <si>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</si>
  <si>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</si>
  <si>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</si>
  <si>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</si>
  <si>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</si>
  <si>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</si>
  <si>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</si>
  <si>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</si>
  <si>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</si>
  <si>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</si>
  <si>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</si>
  <si>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</si>
  <si>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</si>
  <si>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</si>
  <si>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</si>
  <si>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</si>
  <si>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</si>
  <si>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</si>
  <si>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</si>
  <si>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</si>
  <si>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</si>
  <si>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</si>
  <si>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</si>
  <si>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</si>
  <si>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</si>
  <si>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</si>
  <si>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</si>
  <si>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</si>
  <si>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</si>
  <si>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</si>
  <si>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</si>
  <si>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</si>
  <si>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</si>
  <si>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</si>
  <si>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</si>
  <si>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</si>
  <si>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</si>
  <si>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</si>
  <si>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</si>
  <si>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</si>
  <si>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</si>
  <si>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</si>
  <si>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</si>
  <si>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</si>
  <si>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</si>
  <si>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</si>
  <si>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</si>
  <si>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</si>
  <si>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</si>
  <si>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</si>
  <si>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</si>
  <si>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</si>
  <si>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</si>
  <si>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</si>
  <si>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</si>
  <si>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</si>
  <si>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</si>
  <si>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</si>
  <si>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</si>
  <si>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</si>
  <si>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</si>
  <si>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</si>
  <si>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</si>
  <si>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</si>
  <si>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</si>
  <si>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</si>
  <si>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</si>
  <si>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</si>
  <si>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</si>
  <si>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</si>
  <si>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</si>
  <si>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</si>
  <si>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</si>
  <si>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</si>
  <si>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</si>
  <si>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</si>
  <si>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</si>
  <si>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</si>
  <si>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</si>
  <si>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</si>
  <si>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</si>
  <si>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</si>
  <si>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</si>
  <si>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</si>
  <si>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</si>
  <si>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</si>
  <si>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</si>
  <si>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</si>
  <si>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</si>
  <si>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</si>
  <si>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</si>
  <si>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</si>
  <si>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</si>
  <si>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</si>
  <si>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</si>
  <si>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</si>
  <si>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</si>
  <si>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</si>
  <si>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</si>
  <si>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</si>
  <si>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</si>
  <si>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</si>
  <si>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</si>
  <si>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</si>
  <si>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</si>
  <si>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</si>
  <si>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</si>
  <si>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</si>
  <si>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</si>
  <si>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</si>
  <si>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</si>
  <si>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</si>
  <si>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</si>
  <si>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</si>
  <si>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</si>
  <si>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</si>
  <si>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</si>
  <si>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</si>
  <si>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</si>
  <si>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</si>
  <si>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</si>
  <si>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</si>
  <si>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</si>
  <si>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</si>
  <si>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</si>
  <si>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</si>
  <si>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</si>
  <si>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</si>
  <si>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</si>
  <si>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</si>
  <si>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</si>
  <si>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</si>
  <si>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</si>
  <si>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</si>
  <si>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</si>
  <si>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</si>
  <si>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</si>
  <si>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</si>
  <si>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</si>
  <si>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</si>
  <si>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</si>
  <si>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</si>
  <si>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</si>
  <si>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</si>
  <si>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</si>
  <si>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</si>
  <si>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</si>
  <si>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</si>
  <si>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</si>
  <si>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</si>
  <si>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</si>
  <si>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</si>
  <si>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</si>
  <si>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</si>
  <si>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</si>
  <si>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</si>
  <si>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</si>
  <si>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</si>
  <si>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</si>
  <si>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</si>
  <si>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</si>
  <si>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</si>
  <si>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</si>
  <si>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</si>
  <si>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</si>
  <si>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</si>
  <si>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</si>
  <si>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</si>
  <si>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</si>
  <si>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</si>
  <si>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</si>
  <si>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</si>
  <si>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</si>
  <si>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</si>
  <si>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</si>
  <si>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</si>
  <si>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</si>
  <si>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</si>
  <si>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</si>
  <si>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</si>
  <si>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</si>
  <si>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</si>
  <si>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</si>
  <si>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</si>
  <si>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</si>
  <si>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</si>
  <si>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</si>
  <si>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</si>
  <si>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</si>
  <si>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</si>
  <si>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</si>
  <si>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</si>
  <si>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</si>
  <si>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</si>
  <si>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</si>
  <si>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</si>
  <si>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</si>
  <si>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</si>
  <si>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</si>
  <si>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</si>
  <si>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</si>
  <si>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</si>
  <si>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</si>
  <si>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</si>
  <si>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</si>
  <si>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</si>
  <si>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</si>
  <si>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</si>
  <si>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</si>
  <si>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</si>
  <si>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</si>
  <si>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</si>
  <si>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</si>
  <si>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</si>
  <si>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</si>
  <si>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</si>
  <si>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</si>
  <si>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</si>
  <si>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</si>
  <si>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</si>
  <si>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</si>
  <si>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</si>
  <si>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</si>
  <si>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</si>
  <si>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</si>
  <si>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</si>
  <si>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</si>
  <si>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</si>
  <si>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</si>
  <si>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</si>
  <si>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</si>
  <si>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</si>
  <si>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</si>
  <si>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</si>
  <si>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</si>
  <si>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</si>
  <si>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</si>
  <si>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</si>
  <si>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</si>
  <si>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</si>
  <si>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</si>
  <si>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</si>
  <si>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</si>
  <si>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</si>
  <si>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</si>
  <si>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</si>
  <si>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</si>
  <si>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</si>
  <si>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</si>
  <si>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</si>
  <si>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</si>
  <si>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</si>
  <si>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</si>
  <si>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</si>
  <si>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</si>
  <si>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</si>
  <si>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</si>
  <si>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</si>
  <si>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</si>
  <si>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</si>
  <si>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</si>
  <si>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</si>
  <si>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</si>
  <si>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</si>
  <si>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</si>
  <si>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</si>
  <si>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</si>
  <si>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</si>
  <si>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</si>
  <si>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</si>
  <si>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</si>
  <si>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</si>
  <si>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</si>
  <si>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</si>
  <si>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</si>
  <si>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</si>
  <si>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</si>
  <si>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</si>
  <si>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</si>
  <si>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</si>
  <si>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</si>
  <si>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</si>
  <si>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</si>
  <si>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</si>
  <si>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</si>
  <si>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</si>
  <si>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</si>
  <si>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</si>
  <si>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</si>
  <si>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</si>
  <si>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</si>
  <si>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</si>
  <si>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</si>
  <si>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</si>
  <si>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</si>
  <si>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</si>
  <si>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</si>
  <si>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</si>
  <si>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</si>
  <si>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</si>
  <si>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</si>
  <si>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</si>
  <si>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</si>
  <si>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</si>
  <si>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</si>
  <si>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</si>
  <si>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</si>
  <si>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</si>
  <si>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</si>
  <si>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</si>
  <si>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</si>
  <si>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</si>
  <si>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</si>
  <si>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</si>
  <si>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</si>
  <si>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</si>
  <si>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</si>
  <si>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</si>
  <si>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</si>
  <si>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</si>
  <si>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</si>
  <si>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</si>
  <si>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</si>
  <si>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</si>
  <si>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</si>
  <si>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</si>
  <si>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</si>
  <si>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</si>
  <si>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</si>
  <si>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</si>
  <si>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</si>
  <si>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</si>
  <si>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</si>
  <si>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</si>
  <si>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</si>
  <si>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</si>
  <si>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</si>
  <si>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</si>
  <si>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</si>
  <si>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</si>
  <si>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</si>
  <si>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</si>
  <si>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</si>
  <si>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</si>
  <si>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</si>
  <si>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</si>
  <si>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</si>
  <si>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</si>
  <si>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</si>
  <si>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</si>
  <si>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</si>
  <si>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</si>
  <si>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</si>
  <si>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</si>
  <si>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</si>
  <si>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</si>
  <si>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</si>
  <si>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</si>
  <si>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</si>
  <si>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</si>
  <si>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</si>
  <si>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</si>
  <si>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</si>
  <si>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</si>
  <si>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</si>
  <si>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</si>
  <si>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</si>
  <si>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</si>
  <si>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</si>
  <si>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</si>
  <si>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</si>
  <si>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</si>
  <si>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</si>
  <si>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</si>
  <si>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</si>
  <si>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</si>
  <si>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</si>
  <si>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</si>
  <si>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</si>
  <si>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</si>
  <si>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</si>
  <si>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</si>
  <si>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</si>
  <si>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</si>
  <si>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</si>
  <si>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</si>
  <si>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</si>
  <si>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</si>
  <si>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</si>
  <si>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</si>
  <si>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</si>
  <si>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</si>
  <si>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</si>
  <si>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</si>
  <si>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</si>
  <si>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</si>
  <si>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</si>
  <si>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</si>
  <si>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</si>
  <si>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</si>
  <si>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</si>
  <si>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</si>
  <si>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</si>
  <si>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</si>
  <si>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</si>
  <si>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</si>
  <si>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</si>
  <si>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</si>
  <si>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</si>
  <si>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</si>
  <si>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</si>
  <si>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</si>
  <si>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</si>
  <si>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</si>
  <si>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</si>
  <si>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</si>
  <si>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</si>
  <si>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</si>
  <si>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</si>
  <si>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</si>
  <si>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</si>
  <si>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</si>
  <si>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</si>
  <si>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</si>
  <si>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</si>
  <si>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</si>
  <si>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</si>
  <si>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</si>
  <si>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</si>
  <si>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</si>
  <si>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</si>
  <si>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</si>
  <si>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</si>
  <si>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</si>
  <si>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</si>
  <si>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</si>
  <si>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</si>
  <si>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</si>
  <si>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</si>
  <si>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</si>
  <si>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</si>
  <si>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</si>
  <si>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</si>
  <si>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</si>
  <si>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</si>
  <si>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</si>
  <si>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</si>
  <si>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</si>
  <si>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</si>
  <si>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</si>
  <si>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</si>
  <si>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</si>
  <si>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</si>
  <si>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</si>
  <si>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</si>
  <si>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</si>
  <si>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</si>
  <si>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</si>
  <si>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</si>
  <si>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</si>
  <si>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</si>
  <si>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</si>
  <si>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</si>
  <si>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</si>
  <si>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</si>
  <si>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</si>
  <si>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</si>
  <si>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</si>
  <si>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</si>
  <si>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</si>
  <si>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</si>
  <si>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</si>
  <si>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</si>
  <si>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</si>
  <si>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</si>
  <si>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</si>
  <si>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</si>
  <si>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</si>
  <si>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</si>
  <si>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</si>
  <si>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</si>
  <si>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</si>
  <si>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</si>
  <si>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</si>
  <si>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</si>
  <si>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</si>
  <si>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</si>
  <si>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</si>
  <si>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</si>
  <si>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</si>
  <si>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</si>
  <si>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</si>
  <si>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</si>
  <si>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</si>
  <si>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</si>
  <si>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</si>
  <si>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</si>
  <si>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</si>
  <si>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</si>
  <si>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</si>
  <si>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</si>
  <si>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</si>
  <si>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</si>
  <si>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</si>
  <si>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</si>
  <si>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</si>
  <si>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</si>
  <si>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</si>
  <si>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</si>
  <si>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</si>
  <si>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</si>
  <si>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</si>
  <si>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</si>
  <si>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</si>
  <si>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</si>
  <si>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</si>
  <si>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</si>
  <si>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</si>
  <si>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</si>
  <si>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</si>
  <si>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</si>
  <si>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</si>
  <si>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</si>
  <si>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</si>
  <si>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</si>
  <si>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</si>
  <si>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</si>
  <si>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</si>
  <si>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</si>
  <si>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</si>
  <si>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</si>
  <si>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</si>
  <si>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</si>
  <si>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</si>
  <si>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</si>
  <si>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</si>
  <si>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</si>
  <si>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</si>
  <si>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</si>
  <si>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</si>
  <si>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</si>
  <si>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</si>
  <si>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</si>
  <si>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</si>
  <si>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</si>
  <si>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</si>
  <si>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</si>
  <si>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</si>
  <si>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</si>
  <si>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</si>
  <si>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</si>
  <si>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</si>
  <si>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</si>
  <si>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</si>
  <si>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</si>
  <si>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</si>
  <si>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</si>
  <si>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</si>
  <si>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</si>
  <si>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</si>
  <si>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</si>
  <si>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</si>
  <si>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</si>
  <si>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</si>
  <si>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</si>
  <si>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</si>
  <si>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</si>
  <si>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</si>
  <si>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</si>
  <si>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</si>
  <si>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</si>
  <si>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</si>
  <si>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</si>
  <si>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</si>
  <si>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</si>
  <si>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</si>
  <si>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</si>
  <si>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</si>
  <si>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</si>
  <si>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</si>
  <si>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</si>
  <si>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</si>
  <si>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</si>
  <si>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</si>
  <si>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</si>
  <si>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</si>
  <si>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</si>
  <si>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</si>
  <si>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</si>
  <si>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</si>
  <si>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</si>
  <si>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</si>
  <si>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</si>
  <si>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</si>
  <si>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</si>
  <si>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</si>
  <si>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</si>
  <si>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</si>
  <si>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</si>
  <si>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</si>
  <si>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</si>
  <si>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</si>
  <si>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</si>
  <si>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</si>
  <si>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</si>
  <si>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</si>
  <si>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</si>
  <si>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</si>
  <si>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</si>
  <si>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</si>
  <si>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</si>
  <si>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</si>
  <si>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</si>
  <si>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</si>
  <si>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</si>
  <si>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</si>
  <si>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</si>
  <si>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</si>
  <si>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</si>
  <si>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</si>
  <si>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</si>
  <si>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</si>
  <si>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</si>
  <si>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</si>
  <si>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</si>
  <si>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</si>
  <si>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</si>
  <si>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</si>
  <si>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</si>
  <si>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</si>
  <si>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</si>
  <si>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</si>
  <si>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</si>
  <si>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</si>
  <si>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</si>
  <si>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</si>
  <si>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</si>
  <si>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</si>
  <si>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</si>
  <si>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</si>
  <si>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</si>
  <si>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</si>
  <si>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</si>
  <si>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</si>
  <si>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</si>
  <si>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</si>
  <si>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</si>
  <si>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</si>
  <si>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</si>
  <si>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</si>
  <si>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</si>
  <si>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</si>
  <si>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</si>
  <si>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</si>
  <si>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</si>
  <si>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</si>
  <si>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</si>
  <si>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</si>
  <si>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</si>
  <si>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</si>
  <si>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</si>
  <si>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</si>
  <si>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</si>
  <si>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</si>
  <si>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</si>
  <si>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</si>
  <si>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</si>
  <si>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</si>
  <si>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</si>
  <si>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</si>
  <si>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</si>
  <si>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</si>
  <si>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</si>
  <si>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</si>
  <si>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</si>
  <si>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</si>
  <si>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</si>
  <si>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</si>
  <si>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</si>
  <si>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</si>
  <si>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</si>
  <si>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</si>
  <si>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</si>
  <si>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</si>
  <si>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</si>
  <si>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</si>
  <si>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</si>
  <si>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</si>
  <si>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</si>
  <si>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</si>
  <si>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</si>
  <si>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</si>
  <si>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</si>
  <si>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</si>
  <si>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</si>
  <si>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</si>
  <si>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</si>
  <si>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</si>
  <si>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</si>
  <si>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</si>
  <si>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</si>
  <si>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</si>
  <si>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</si>
  <si>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</si>
  <si>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</si>
  <si>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</si>
  <si>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</si>
  <si>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</si>
  <si>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</si>
  <si>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</si>
  <si>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</si>
  <si>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</si>
  <si>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</si>
  <si>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</si>
  <si>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</si>
  <si>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</si>
  <si>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</si>
  <si>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</si>
  <si>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</si>
  <si>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</si>
  <si>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</si>
  <si>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</si>
  <si>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</si>
  <si>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</si>
  <si>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</si>
  <si>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</si>
  <si>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</si>
  <si>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</si>
  <si>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</si>
  <si>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</si>
  <si>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</si>
  <si>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</si>
  <si>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</si>
  <si>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</si>
  <si>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</si>
  <si>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</si>
  <si>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</si>
  <si>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</si>
  <si>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</si>
  <si>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</si>
  <si>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</si>
  <si>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</si>
  <si>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</si>
  <si>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</si>
  <si>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</si>
  <si>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</si>
  <si>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</si>
  <si>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</si>
  <si>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</si>
  <si>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</si>
  <si>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</si>
  <si>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</si>
  <si>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</si>
  <si>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</si>
  <si>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</si>
  <si>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</si>
  <si>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</si>
  <si>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</si>
  <si>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</si>
  <si>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</si>
  <si>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</si>
  <si>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</si>
  <si>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</si>
  <si>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</si>
  <si>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</si>
  <si>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</si>
  <si>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</si>
  <si>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</si>
  <si>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</si>
  <si>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</si>
  <si>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</si>
  <si>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</si>
  <si>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</si>
  <si>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</si>
  <si>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</si>
  <si>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</si>
  <si>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</si>
  <si>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</si>
  <si>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</si>
  <si>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</si>
  <si>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</si>
  <si>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</si>
  <si>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</si>
  <si>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</si>
  <si>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</si>
  <si>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</si>
  <si>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</si>
  <si>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</si>
  <si>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</si>
  <si>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</si>
  <si>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</si>
  <si>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</si>
  <si>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</si>
  <si>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</si>
  <si>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</si>
  <si>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</si>
  <si>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</si>
  <si>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</si>
  <si>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</si>
  <si>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</si>
  <si>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</si>
  <si>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</si>
  <si>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</si>
  <si>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</si>
  <si>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</si>
  <si>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</si>
  <si>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</si>
  <si>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</si>
  <si>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</si>
  <si>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</si>
  <si>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</si>
  <si>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</si>
  <si>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</si>
  <si>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</si>
  <si>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</si>
  <si>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</si>
  <si>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</si>
  <si>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</si>
  <si>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</si>
  <si>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</si>
  <si>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</si>
  <si>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</si>
  <si>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</si>
  <si>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</si>
  <si>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</si>
  <si>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</si>
  <si>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</si>
  <si>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</si>
  <si>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</si>
  <si>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</si>
  <si>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</si>
  <si>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</si>
  <si>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</si>
  <si>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</si>
  <si>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</si>
  <si>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</si>
  <si>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</si>
  <si>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</si>
  <si>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</si>
  <si>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</si>
  <si>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</si>
  <si>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</si>
  <si>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</si>
  <si>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</si>
  <si>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</si>
  <si>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</si>
  <si>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</si>
  <si>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</si>
  <si>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</si>
  <si>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</si>
  <si>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</si>
  <si>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</si>
  <si>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</si>
  <si>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</si>
  <si>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</si>
  <si>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</si>
  <si>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</si>
  <si>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</si>
  <si>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</si>
  <si>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</si>
  <si>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</si>
  <si>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</si>
  <si>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</si>
  <si>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</si>
  <si>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</si>
  <si>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</si>
  <si>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</si>
  <si>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</si>
  <si>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</si>
  <si>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</si>
  <si>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</si>
  <si>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</si>
  <si>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</si>
  <si>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</si>
  <si>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</si>
  <si>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</si>
  <si>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</si>
  <si>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</si>
  <si>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</si>
  <si>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</si>
  <si>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</si>
  <si>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</si>
  <si>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</si>
  <si>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</si>
  <si>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</si>
  <si>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</si>
  <si>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</si>
  <si>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</si>
  <si>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</si>
  <si>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</si>
  <si>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</si>
  <si>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</si>
  <si>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</si>
  <si>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</si>
  <si>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</si>
  <si>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</si>
  <si>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</si>
  <si>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</si>
  <si>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</si>
  <si>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</si>
  <si>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</si>
  <si>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</si>
  <si>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</si>
  <si>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</si>
  <si>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</si>
  <si>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</si>
  <si>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</si>
  <si>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</si>
  <si>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</si>
  <si>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</si>
  <si>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</si>
  <si>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</si>
  <si>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</si>
  <si>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</si>
  <si>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</si>
  <si>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</si>
  <si>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</si>
  <si>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</si>
  <si>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</si>
  <si>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</si>
  <si>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</si>
  <si>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</si>
  <si>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</si>
  <si>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</si>
  <si>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</si>
  <si>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</si>
  <si>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</si>
  <si>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</si>
  <si>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</si>
  <si>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</si>
  <si>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</si>
  <si>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</si>
  <si>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</si>
  <si>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</si>
  <si>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</si>
  <si>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</si>
  <si>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</si>
  <si>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</si>
  <si>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</si>
  <si>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</si>
  <si>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</si>
  <si>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</si>
  <si>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</si>
  <si>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</si>
  <si>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</si>
  <si>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</si>
  <si>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</si>
  <si>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</si>
  <si>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</si>
  <si>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</si>
  <si>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</si>
  <si>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</si>
  <si>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</si>
  <si>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</si>
  <si>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</si>
  <si>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</si>
  <si>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</si>
  <si>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</si>
  <si>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</si>
  <si>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</si>
  <si>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</si>
  <si>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</si>
  <si>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</si>
  <si>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</si>
  <si>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</si>
  <si>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</si>
  <si>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</si>
  <si>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</si>
  <si>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</si>
  <si>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</si>
  <si>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</si>
  <si>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</si>
  <si>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</si>
  <si>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</si>
  <si>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</si>
  <si>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</si>
  <si>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</si>
  <si>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</si>
  <si>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</si>
  <si>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</si>
  <si>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</si>
  <si>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</si>
  <si>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</si>
  <si>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</si>
  <si>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</si>
  <si>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</si>
  <si>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</si>
  <si>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</si>
  <si>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</si>
  <si>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</si>
  <si>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</si>
  <si>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</si>
  <si>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</si>
  <si>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</si>
  <si>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</si>
  <si>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</si>
  <si>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</si>
  <si>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</si>
  <si>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</si>
  <si>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</si>
  <si>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</si>
  <si>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</si>
  <si>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</si>
  <si>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</si>
  <si>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</si>
  <si>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</si>
  <si>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</si>
  <si>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</si>
  <si>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</si>
  <si>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</si>
  <si>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</si>
  <si>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</si>
  <si>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</si>
  <si>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</si>
  <si>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</si>
  <si>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</si>
  <si>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</si>
  <si>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</si>
  <si>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</si>
  <si>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</si>
  <si>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</si>
  <si>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</si>
  <si>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</si>
  <si>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</si>
  <si>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</si>
  <si>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</si>
  <si>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</si>
  <si>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</si>
  <si>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</si>
  <si>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</si>
  <si>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</si>
  <si>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</si>
  <si>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</si>
  <si>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</si>
  <si>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</si>
  <si>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</si>
  <si>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</si>
  <si>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</si>
  <si>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</si>
  <si>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</si>
  <si>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</si>
  <si>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</si>
  <si>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</si>
  <si>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</si>
  <si>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</si>
  <si>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</si>
  <si>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</si>
  <si>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</si>
  <si>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</si>
  <si>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</si>
  <si>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</si>
  <si>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</si>
  <si>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</si>
  <si>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</si>
  <si>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</si>
  <si>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</si>
  <si>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</si>
  <si>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</si>
  <si>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</si>
  <si>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</si>
  <si>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</si>
  <si>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</si>
  <si>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</si>
  <si>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</si>
  <si>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</si>
  <si>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</si>
  <si>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</si>
  <si>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</si>
  <si>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</si>
  <si>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</si>
  <si>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</si>
  <si>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</si>
  <si>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</si>
  <si>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</si>
  <si>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</si>
  <si>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</si>
  <si>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</si>
  <si>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</si>
  <si>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</si>
  <si>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</si>
  <si>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</si>
  <si>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</si>
  <si>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</si>
  <si>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</si>
  <si>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</si>
  <si>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</si>
  <si>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</si>
  <si>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</si>
  <si>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</si>
  <si>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</si>
  <si>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</si>
  <si>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</si>
  <si>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</si>
  <si>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</si>
  <si>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</si>
  <si>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</si>
  <si>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</si>
  <si>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</si>
  <si>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</si>
  <si>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</si>
  <si>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</si>
  <si>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</si>
  <si>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</si>
  <si>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</si>
  <si>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</si>
  <si>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</si>
  <si>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</si>
  <si>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</si>
  <si>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</si>
  <si>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</si>
  <si>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</si>
  <si>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</si>
  <si>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</si>
  <si>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</si>
  <si>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</si>
  <si>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</si>
  <si>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</si>
  <si>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</si>
  <si>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</si>
  <si>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</si>
  <si>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</si>
  <si>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</si>
  <si>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</si>
  <si>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</si>
  <si>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</si>
  <si>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</si>
  <si>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</si>
  <si>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</si>
  <si>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</si>
  <si>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</si>
  <si>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</si>
  <si>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</si>
  <si>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</si>
  <si>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</si>
  <si>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</si>
  <si>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</si>
  <si>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</si>
  <si>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</si>
  <si>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</si>
  <si>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</si>
  <si>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</si>
  <si>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</si>
  <si>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</si>
  <si>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</si>
  <si>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</si>
  <si>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</si>
  <si>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</si>
  <si>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</si>
  <si>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</si>
  <si>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</si>
  <si>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</si>
  <si>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</si>
  <si>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</si>
  <si>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</si>
  <si>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</si>
  <si>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</si>
  <si>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</si>
  <si>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</si>
  <si>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</si>
  <si>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</si>
  <si>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</si>
  <si>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</si>
  <si>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</si>
  <si>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</si>
  <si>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</si>
  <si>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</si>
  <si>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</si>
  <si>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</si>
  <si>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</si>
  <si>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</si>
  <si>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</si>
  <si>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</si>
  <si>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</si>
  <si>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</si>
  <si>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</si>
  <si>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</si>
  <si>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</si>
  <si>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</si>
  <si>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</si>
  <si>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</si>
  <si>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</si>
  <si>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</si>
  <si>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</si>
  <si>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</si>
  <si>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</si>
  <si>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</si>
  <si>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</si>
  <si>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</si>
  <si>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</si>
  <si>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</si>
  <si>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</si>
  <si>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</si>
  <si>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</si>
  <si>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</si>
  <si>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</si>
  <si>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</si>
  <si>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</si>
  <si>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</si>
  <si>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</si>
  <si>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</si>
  <si>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</si>
  <si>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</si>
  <si>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</si>
  <si>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</si>
  <si>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</si>
  <si>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</si>
  <si>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</si>
  <si>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</si>
  <si>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</si>
  <si>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</si>
  <si>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</si>
  <si>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</si>
  <si>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</si>
  <si>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</si>
  <si>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</si>
  <si>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</si>
  <si>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</si>
  <si>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</si>
  <si>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</si>
  <si>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</si>
  <si>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</si>
  <si>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</si>
  <si>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</si>
  <si>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</si>
  <si>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</si>
  <si>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</si>
  <si>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</si>
  <si>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</si>
  <si>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</si>
  <si>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</si>
  <si>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</si>
  <si>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</si>
  <si>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</si>
  <si>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</si>
  <si>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</si>
  <si>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</si>
  <si>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</si>
  <si>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</si>
  <si>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</si>
  <si>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</si>
  <si>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</si>
  <si>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</si>
  <si>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</si>
  <si>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</si>
  <si>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</si>
  <si>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</si>
  <si>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</si>
  <si>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</si>
  <si>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</si>
  <si>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</si>
  <si>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</si>
  <si>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</si>
  <si>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</si>
  <si>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</si>
  <si>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</si>
  <si>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</si>
  <si>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</si>
  <si>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</si>
  <si>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</si>
  <si>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</si>
  <si>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</si>
  <si>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</si>
  <si>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</si>
  <si>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</si>
  <si>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</si>
  <si>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</si>
  <si>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</si>
  <si>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</si>
  <si>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</si>
  <si>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</si>
  <si>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</si>
  <si>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</si>
  <si>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</si>
  <si>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</si>
  <si>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</si>
  <si>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</si>
  <si>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</si>
  <si>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</si>
  <si>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</si>
  <si>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</si>
  <si>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</si>
  <si>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</si>
  <si>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</si>
  <si>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</si>
  <si>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</si>
  <si>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</si>
  <si>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</si>
  <si>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</si>
  <si>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</si>
  <si>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</si>
  <si>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</si>
  <si>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</si>
  <si>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</si>
  <si>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</si>
  <si>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</si>
  <si>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</si>
  <si>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</si>
  <si>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</si>
  <si>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</si>
  <si>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</si>
  <si>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</si>
  <si>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</si>
  <si>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</si>
  <si>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</si>
  <si>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</si>
  <si>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</si>
  <si>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</si>
  <si>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</si>
  <si>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</si>
  <si>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</si>
  <si>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</si>
  <si>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</si>
  <si>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</si>
  <si>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</si>
  <si>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</si>
  <si>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</si>
  <si>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</si>
  <si>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</si>
  <si>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</si>
  <si>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</si>
  <si>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</si>
  <si>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</si>
  <si>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</si>
  <si>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</si>
  <si>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</si>
  <si>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</si>
  <si>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</si>
  <si>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</si>
  <si>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</si>
  <si>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</si>
  <si>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</si>
  <si>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</si>
  <si>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</si>
  <si>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</si>
  <si>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</si>
  <si>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</si>
  <si>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</si>
  <si>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</si>
  <si>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</si>
  <si>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</si>
  <si>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</si>
  <si>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</si>
  <si>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</si>
  <si>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</si>
  <si>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</si>
  <si>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</si>
  <si>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</si>
  <si>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</si>
  <si>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</si>
  <si>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</si>
  <si>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</si>
  <si>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</si>
  <si>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</si>
  <si>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</si>
  <si>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</si>
  <si>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</si>
  <si>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</si>
  <si>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</si>
  <si>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</si>
  <si>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</si>
  <si>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</si>
  <si>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</si>
  <si>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</si>
  <si>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</si>
  <si>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</si>
  <si>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</si>
  <si>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</si>
  <si>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</si>
  <si>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</si>
  <si>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</si>
  <si>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</si>
  <si>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</si>
  <si>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</si>
  <si>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</si>
  <si>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</si>
  <si>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</si>
  <si>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</si>
  <si>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</si>
  <si>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</si>
  <si>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</si>
  <si>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</si>
  <si>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</si>
  <si>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</si>
  <si>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</si>
  <si>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</si>
  <si>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</si>
  <si>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</si>
  <si>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</si>
  <si>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</si>
  <si>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</si>
  <si>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</si>
  <si>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</si>
  <si>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</si>
  <si>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</si>
  <si>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</si>
  <si>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</si>
  <si>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</si>
  <si>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</si>
  <si>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</si>
  <si>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</si>
  <si>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</si>
  <si>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</si>
  <si>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</si>
  <si>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</si>
  <si>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</si>
  <si>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</si>
  <si>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</si>
  <si>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</si>
  <si>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</si>
  <si>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</si>
  <si>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</si>
  <si>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</si>
  <si>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</si>
  <si>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</si>
  <si>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</si>
  <si>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</si>
  <si>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</si>
  <si>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</si>
  <si>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</si>
  <si>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</si>
  <si>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</si>
  <si>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</si>
  <si>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</si>
  <si>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</si>
  <si>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</si>
  <si>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</si>
  <si>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</si>
  <si>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</si>
  <si>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</si>
  <si>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</si>
  <si>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</si>
  <si>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</si>
  <si>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</si>
  <si>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</si>
  <si>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</si>
  <si>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</si>
  <si>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</si>
  <si>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</si>
  <si>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</si>
  <si>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</si>
  <si>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</si>
  <si>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</si>
  <si>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</si>
  <si>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</si>
  <si>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</si>
  <si>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</si>
  <si>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</si>
  <si>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</si>
  <si>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</si>
  <si>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</si>
  <si>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</si>
  <si>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</si>
  <si>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</si>
  <si>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</si>
  <si>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</si>
  <si>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</si>
  <si>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</si>
  <si>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</si>
  <si>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</si>
  <si>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</si>
  <si>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</si>
  <si>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</si>
  <si>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</si>
  <si>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</si>
  <si>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</si>
  <si>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</si>
  <si>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</si>
  <si>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</si>
  <si>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</si>
  <si>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</si>
  <si>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</si>
  <si>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</si>
  <si>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</si>
  <si>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</si>
  <si>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</si>
  <si>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</si>
  <si>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</si>
  <si>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</si>
  <si>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</si>
  <si>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</si>
  <si>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</si>
  <si>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</si>
  <si>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</si>
  <si>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</si>
  <si>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</si>
  <si>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</si>
  <si>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</si>
  <si>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</si>
  <si>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</si>
  <si>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</si>
  <si>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</si>
  <si>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</si>
  <si>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</si>
  <si>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</si>
  <si>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</si>
  <si>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</si>
  <si>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</si>
  <si>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</si>
  <si>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</si>
  <si>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</si>
  <si>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</si>
  <si>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</si>
  <si>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</si>
  <si>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</si>
  <si>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</si>
  <si>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</si>
  <si>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</si>
  <si>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</si>
  <si>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</si>
  <si>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</si>
  <si>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</si>
  <si>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</si>
  <si>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</si>
  <si>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</si>
  <si>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</si>
  <si>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</si>
  <si>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</si>
  <si>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</si>
  <si>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</si>
  <si>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</si>
  <si>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</si>
  <si>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</si>
  <si>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</si>
  <si>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</si>
  <si>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</si>
  <si>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</si>
  <si>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</si>
  <si>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</si>
  <si>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</si>
  <si>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</si>
  <si>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</si>
  <si>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</si>
  <si>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</si>
  <si>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</si>
  <si>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</si>
  <si>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</si>
  <si>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</si>
  <si>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</si>
  <si>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</si>
  <si>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</si>
  <si>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</si>
  <si>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</si>
  <si>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</si>
  <si>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</si>
  <si>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</si>
  <si>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</si>
  <si>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</si>
  <si>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</si>
  <si>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</si>
  <si>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</si>
  <si>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</si>
  <si>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</si>
  <si>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</si>
  <si>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</si>
  <si>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</si>
  <si>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</si>
  <si>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</si>
  <si>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</si>
  <si>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</si>
  <si>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</si>
  <si>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</si>
  <si>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</si>
  <si>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</si>
  <si>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</si>
  <si>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</si>
  <si>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</si>
  <si>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</si>
  <si>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</si>
  <si>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</si>
  <si>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</si>
  <si>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</si>
  <si>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</si>
  <si>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</si>
  <si>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</si>
  <si>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</si>
  <si>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</si>
  <si>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</si>
  <si>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</si>
  <si>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</si>
  <si>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</si>
  <si>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</si>
  <si>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</si>
  <si>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</si>
  <si>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</si>
  <si>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</si>
  <si>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</si>
  <si>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</si>
  <si>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</si>
  <si>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</si>
  <si>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</si>
  <si>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</si>
  <si>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</si>
  <si>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</si>
  <si>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</si>
  <si>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</si>
  <si>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</si>
  <si>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</si>
  <si>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</si>
  <si>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</si>
  <si>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</si>
  <si>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</si>
  <si>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</si>
  <si>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</si>
  <si>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</si>
  <si>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</si>
  <si>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</si>
  <si>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</si>
  <si>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</si>
  <si>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</si>
  <si>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</si>
  <si>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</si>
  <si>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</si>
  <si>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</si>
  <si>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</si>
  <si>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</si>
  <si>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</si>
  <si>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</si>
  <si>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</si>
  <si>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</si>
  <si>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</si>
  <si>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</si>
  <si>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</si>
  <si>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</si>
  <si>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</si>
  <si>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</si>
  <si>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</si>
  <si>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</si>
  <si>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</si>
  <si>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</si>
  <si>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</si>
  <si>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</si>
  <si>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</si>
  <si>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</si>
  <si>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</si>
  <si>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</si>
  <si>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</si>
  <si>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</si>
  <si>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</si>
  <si>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</si>
  <si>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</si>
  <si>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</si>
  <si>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</si>
  <si>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</si>
  <si>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</si>
  <si>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</si>
  <si>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</si>
  <si>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</si>
  <si>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</si>
  <si>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</si>
  <si>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</si>
  <si>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</si>
  <si>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</si>
  <si>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</si>
  <si>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</si>
  <si>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</si>
  <si>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</si>
  <si>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</si>
  <si>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</si>
  <si>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</si>
  <si>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</si>
  <si>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</si>
  <si>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</si>
  <si>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</si>
  <si>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</si>
  <si>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</si>
  <si>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</si>
  <si>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</si>
  <si>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</si>
  <si>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</si>
  <si>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</si>
  <si>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</si>
  <si>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</si>
  <si>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</si>
  <si>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</si>
  <si>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</si>
  <si>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</si>
  <si>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</si>
  <si>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</si>
  <si>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</si>
  <si>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</si>
  <si>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</si>
  <si>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</si>
  <si>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</si>
  <si>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</si>
  <si>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</si>
  <si>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</si>
  <si>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</si>
  <si>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</si>
  <si>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</si>
  <si>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</si>
  <si>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</si>
  <si>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</si>
  <si>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</si>
  <si>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</si>
  <si>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</si>
  <si>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</si>
  <si>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</si>
  <si>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</si>
  <si>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</si>
  <si>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</si>
  <si>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</si>
  <si>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</si>
  <si>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</si>
  <si>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</si>
  <si>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</si>
  <si>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</si>
  <si>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</si>
  <si>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</si>
  <si>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</si>
  <si>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</si>
  <si>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</si>
  <si>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</si>
  <si>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</si>
  <si>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</si>
  <si>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</si>
  <si>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</si>
  <si>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</si>
  <si>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</si>
  <si>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</si>
  <si>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</si>
  <si>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</si>
  <si>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</si>
  <si>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</si>
  <si>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</si>
  <si>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</si>
  <si>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</si>
  <si>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</si>
  <si>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</si>
  <si>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</si>
  <si>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</si>
  <si>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</si>
  <si>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</si>
  <si>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</si>
  <si>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</si>
  <si>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</si>
  <si>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</si>
  <si>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</si>
  <si>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</si>
  <si>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</si>
  <si>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</si>
  <si>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</si>
  <si>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</si>
  <si>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</si>
  <si>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</si>
  <si>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</si>
  <si>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</si>
  <si>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</si>
  <si>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</si>
  <si>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</si>
  <si>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</si>
  <si>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</si>
  <si>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</si>
  <si>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</si>
  <si>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</si>
  <si>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</si>
  <si>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</si>
  <si>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</si>
  <si>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</si>
  <si>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</si>
  <si>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</si>
  <si>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</si>
  <si>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</si>
  <si>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</si>
  <si>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</si>
  <si>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</si>
  <si>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</si>
  <si>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</si>
  <si>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</si>
  <si>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</si>
  <si>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</si>
  <si>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</si>
  <si>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</si>
  <si>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</si>
  <si>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</si>
  <si>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</si>
  <si>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</si>
  <si>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</si>
  <si>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</si>
  <si>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</si>
  <si>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</si>
  <si>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</si>
  <si>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</si>
  <si>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</si>
  <si>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</si>
  <si>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</si>
  <si>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</si>
  <si>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</si>
  <si>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</si>
  <si>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</si>
  <si>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</si>
  <si>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</si>
  <si>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</si>
  <si>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</si>
  <si>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</si>
  <si>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</si>
  <si>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</si>
  <si>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</si>
  <si>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</si>
  <si>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</si>
  <si>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</si>
  <si>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</si>
  <si>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</si>
  <si>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</si>
  <si>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</si>
  <si>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</si>
  <si>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</si>
  <si>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</si>
  <si>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</si>
  <si>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</si>
  <si>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</si>
  <si>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</si>
  <si>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</si>
  <si>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</si>
  <si>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</si>
  <si>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</si>
  <si>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</si>
  <si>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</si>
  <si>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</si>
  <si>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</si>
  <si>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</si>
  <si>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</si>
  <si>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</si>
  <si>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</si>
  <si>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</si>
  <si>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</si>
  <si>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</si>
  <si>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</si>
  <si>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</si>
  <si>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</si>
  <si>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</si>
  <si>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</si>
  <si>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</si>
  <si>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</si>
  <si>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</si>
  <si>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</si>
  <si>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</si>
  <si>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</si>
  <si>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</si>
  <si>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</si>
  <si>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</si>
  <si>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</si>
  <si>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</si>
  <si>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</si>
  <si>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</si>
  <si>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</si>
  <si>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</si>
  <si>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</si>
  <si>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</si>
  <si>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</si>
  <si>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</si>
  <si>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</si>
  <si>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</si>
  <si>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</si>
  <si>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</si>
  <si>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</si>
  <si>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</si>
  <si>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</si>
  <si>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</si>
  <si>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</si>
  <si>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</si>
  <si>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</si>
  <si>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</si>
  <si>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</si>
  <si>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</si>
  <si>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</si>
  <si>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</si>
  <si>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</si>
  <si>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</si>
  <si>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</si>
  <si>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</si>
  <si>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</si>
  <si>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</si>
  <si>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</si>
  <si>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</si>
  <si>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</si>
  <si>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</si>
  <si>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</si>
  <si>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</si>
  <si>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</si>
  <si>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</si>
  <si>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</si>
  <si>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</si>
  <si>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</si>
  <si>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</si>
  <si>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</si>
  <si>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</si>
  <si>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</si>
  <si>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</si>
  <si>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</si>
  <si>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</si>
  <si>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</si>
  <si>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</si>
  <si>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</si>
  <si>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</si>
  <si>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</si>
  <si>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</si>
  <si>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</si>
  <si>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</si>
  <si>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</si>
  <si>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</si>
  <si>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</si>
  <si>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</si>
  <si>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</si>
  <si>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</si>
  <si>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</si>
  <si>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</si>
  <si>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</si>
  <si>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</si>
  <si>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</si>
  <si>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</si>
  <si>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</si>
  <si>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</si>
  <si>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</si>
  <si>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</si>
  <si>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</si>
  <si>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</si>
  <si>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</si>
  <si>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</si>
  <si>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</si>
  <si>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</si>
  <si>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</si>
  <si>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</si>
  <si>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</si>
  <si>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</si>
  <si>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</si>
  <si>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</si>
  <si>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</si>
  <si>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</si>
  <si>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</si>
  <si>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</si>
  <si>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</si>
  <si>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</si>
  <si>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</si>
  <si>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</si>
  <si>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</si>
  <si>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</si>
  <si>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</si>
  <si>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</si>
  <si>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</si>
  <si>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</si>
  <si>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</si>
  <si>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</si>
  <si>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</si>
  <si>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</si>
  <si>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</si>
  <si>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</si>
  <si>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</si>
  <si>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</si>
  <si>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</si>
  <si>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</si>
  <si>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</si>
  <si>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</si>
  <si>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</si>
  <si>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</si>
  <si>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</si>
  <si>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</si>
  <si>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</si>
  <si>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</si>
  <si>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</si>
  <si>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</si>
  <si>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</si>
  <si>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</si>
  <si>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</si>
  <si>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</si>
  <si>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</si>
  <si>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</si>
  <si>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</si>
  <si>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</si>
  <si>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</si>
  <si>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</si>
  <si>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</si>
  <si>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</si>
  <si>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</si>
  <si>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</si>
  <si>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</si>
  <si>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</si>
  <si>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</si>
  <si>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</si>
  <si>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</si>
  <si>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</si>
  <si>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</si>
  <si>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</si>
  <si>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</si>
  <si>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</si>
  <si>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</si>
  <si>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</si>
  <si>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</si>
  <si>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</si>
  <si>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</si>
  <si>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</si>
  <si>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</si>
  <si>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</si>
  <si>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</si>
  <si>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</si>
  <si>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</si>
  <si>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</si>
  <si>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</si>
  <si>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</si>
  <si>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</si>
  <si>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</si>
  <si>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</si>
  <si>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</si>
  <si>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</si>
  <si>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</si>
  <si>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</si>
  <si>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</si>
  <si>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</si>
  <si>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</si>
  <si>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</si>
  <si>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</si>
  <si>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</si>
  <si>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</si>
  <si>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</si>
  <si>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</si>
  <si>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</si>
  <si>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</si>
  <si>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</si>
  <si>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</si>
  <si>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</si>
  <si>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</si>
  <si>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</si>
  <si>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</si>
  <si>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</si>
  <si>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</si>
  <si>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</si>
  <si>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</si>
  <si>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</si>
  <si>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</si>
  <si>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</si>
  <si>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</si>
  <si>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</si>
  <si>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</si>
  <si>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</si>
  <si>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</si>
  <si>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</si>
  <si>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</si>
  <si>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</si>
  <si>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</si>
  <si>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</si>
  <si>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</si>
  <si>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</si>
  <si>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</si>
  <si>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</si>
  <si>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</si>
  <si>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</si>
  <si>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</si>
  <si>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</si>
  <si>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</si>
  <si>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</si>
  <si>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</si>
  <si>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</si>
  <si>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</si>
  <si>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</si>
  <si>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</si>
  <si>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</si>
  <si>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</si>
  <si>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</si>
  <si>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</si>
  <si>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</si>
  <si>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</si>
  <si>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</si>
  <si>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</si>
  <si>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</si>
  <si>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</si>
  <si>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</si>
  <si>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</si>
  <si>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</si>
  <si>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</si>
  <si>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</si>
  <si>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</si>
  <si>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</si>
  <si>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</si>
  <si>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</si>
  <si>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</si>
  <si>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</si>
  <si>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</si>
  <si>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</si>
  <si>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</si>
  <si>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</si>
  <si>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</si>
  <si>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</si>
  <si>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</si>
  <si>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</si>
  <si>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</si>
  <si>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</si>
  <si>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</si>
  <si>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</si>
  <si>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</si>
  <si>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</si>
  <si>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</si>
  <si>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</si>
  <si>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</si>
  <si>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</si>
  <si>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</si>
  <si>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</si>
  <si>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</si>
  <si>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</si>
  <si>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</si>
  <si>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</si>
  <si>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</si>
  <si>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</si>
  <si>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</si>
  <si>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</si>
  <si>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</si>
  <si>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</si>
  <si>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</si>
  <si>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</si>
  <si>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</si>
  <si>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</si>
  <si>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</si>
  <si>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</si>
  <si>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</si>
  <si>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</si>
  <si>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</si>
  <si>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</si>
  <si>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</si>
  <si>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</si>
  <si>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</si>
  <si>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</si>
  <si>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</si>
  <si>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</si>
  <si>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</si>
  <si>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</si>
  <si>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</si>
  <si>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</si>
  <si>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</si>
  <si>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</si>
  <si>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</si>
  <si>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</si>
  <si>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</si>
  <si>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</si>
  <si>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</si>
  <si>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</si>
  <si>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</si>
  <si>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</si>
  <si>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</si>
  <si>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</si>
  <si>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</si>
  <si>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</si>
  <si>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</si>
  <si>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</si>
  <si>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</si>
  <si>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</si>
  <si>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</si>
  <si>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</si>
  <si>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</si>
  <si>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</si>
  <si>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</si>
  <si>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</si>
  <si>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</si>
  <si>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</si>
  <si>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</si>
  <si>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</si>
  <si>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</si>
  <si>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</si>
  <si>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</si>
  <si>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</si>
  <si>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</si>
  <si>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</si>
  <si>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</si>
  <si>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</si>
  <si>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</si>
  <si>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</si>
  <si>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</si>
  <si>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</si>
  <si>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</si>
  <si>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</si>
  <si>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</si>
  <si>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</si>
  <si>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</si>
  <si>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</si>
  <si>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</si>
  <si>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</si>
  <si>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</si>
  <si>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</si>
  <si>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</si>
  <si>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</si>
  <si>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</si>
  <si>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</si>
  <si>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</si>
  <si>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</si>
  <si>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</si>
  <si>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</si>
  <si>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</si>
  <si>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</si>
  <si>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</si>
  <si>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</si>
  <si>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</si>
  <si>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</si>
  <si>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</si>
  <si>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</si>
  <si>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</si>
  <si>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</si>
  <si>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</si>
  <si>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</si>
  <si>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</si>
  <si>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</si>
  <si>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</si>
  <si>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</si>
  <si>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</si>
  <si>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</si>
  <si>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</si>
  <si>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</si>
  <si>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</si>
  <si>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</si>
  <si>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</si>
  <si>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</si>
  <si>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</si>
  <si>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</si>
  <si>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</si>
  <si>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</si>
  <si>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</si>
  <si>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</si>
  <si>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</si>
  <si>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</si>
  <si>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</si>
  <si>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</si>
  <si>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</si>
  <si>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</si>
  <si>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</si>
  <si>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</si>
  <si>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</si>
  <si>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</si>
  <si>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</si>
  <si>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</si>
  <si>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</si>
  <si>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</si>
  <si>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</si>
  <si>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</si>
  <si>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</si>
  <si>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</si>
  <si>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</si>
  <si>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</si>
  <si>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</si>
  <si>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</si>
  <si>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</si>
  <si>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</si>
  <si>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</si>
  <si>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</si>
  <si>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</si>
  <si>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</si>
  <si>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</si>
  <si>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</si>
  <si>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</si>
  <si>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</si>
  <si>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</si>
  <si>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</si>
  <si>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</si>
  <si>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</si>
  <si>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</si>
  <si>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</si>
  <si>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</si>
  <si>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</si>
  <si>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</si>
  <si>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</si>
  <si>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</si>
  <si>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</si>
  <si>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</si>
  <si>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</si>
  <si>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</si>
  <si>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</si>
  <si>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</si>
  <si>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</si>
  <si>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</si>
  <si>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</si>
  <si>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</si>
  <si>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</si>
  <si>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</si>
  <si>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</si>
  <si>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</si>
  <si>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</si>
  <si>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</si>
  <si>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</si>
  <si>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</si>
  <si>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</si>
  <si>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</si>
  <si>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</si>
  <si>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</si>
  <si>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</si>
  <si>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</si>
  <si>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</si>
  <si>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</si>
  <si>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</si>
  <si>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</si>
  <si>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</si>
  <si>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</si>
  <si>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</si>
  <si>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</si>
  <si>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</si>
  <si>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</si>
  <si>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</si>
  <si>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</si>
  <si>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</si>
  <si>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</si>
  <si>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</si>
  <si>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</si>
  <si>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</si>
  <si>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</si>
  <si>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</si>
  <si>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</si>
  <si>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</si>
  <si>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</si>
  <si>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</si>
  <si>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</si>
  <si>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</si>
  <si>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</si>
  <si>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</si>
  <si>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</si>
  <si>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</si>
  <si>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</si>
  <si>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</si>
  <si>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</si>
  <si>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</si>
  <si>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</si>
  <si>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</si>
  <si>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</si>
  <si>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</si>
  <si>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</si>
  <si>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</si>
  <si>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</si>
  <si>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</si>
  <si>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</si>
  <si>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</si>
  <si>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</si>
  <si>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</si>
  <si>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</si>
  <si>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</si>
  <si>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</si>
  <si>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</si>
  <si>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</si>
  <si>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</si>
  <si>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</si>
  <si>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</si>
  <si>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</si>
  <si>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</si>
  <si>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</si>
  <si>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</si>
  <si>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</si>
  <si>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</si>
  <si>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</si>
  <si>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</si>
  <si>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</si>
  <si>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</si>
  <si>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</si>
  <si>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</si>
  <si>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</si>
  <si>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</si>
  <si>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</si>
  <si>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</si>
  <si>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</si>
  <si>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</si>
  <si>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</si>
  <si>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</si>
  <si>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</si>
  <si>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</si>
  <si>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</si>
  <si>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</si>
  <si>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</si>
  <si>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</si>
  <si>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</si>
  <si>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</si>
  <si>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</si>
  <si>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</si>
  <si>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</si>
  <si>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</si>
  <si>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</si>
  <si>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</si>
  <si>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</si>
  <si>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</si>
  <si>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</si>
  <si>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</si>
  <si>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</si>
  <si>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</si>
  <si>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</si>
  <si>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</si>
  <si>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</si>
  <si>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</si>
  <si>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</si>
  <si>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</si>
  <si>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</si>
  <si>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</si>
  <si>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</si>
  <si>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</si>
  <si>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</si>
  <si>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</si>
  <si>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</si>
  <si>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</si>
  <si>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</si>
  <si>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</si>
  <si>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</si>
  <si>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</si>
  <si>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</si>
  <si>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</si>
  <si>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</si>
  <si>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</si>
  <si>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</si>
  <si>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</si>
  <si>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</si>
  <si>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</si>
  <si>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</si>
  <si>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</si>
  <si>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</si>
  <si>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</si>
  <si>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</si>
  <si>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</si>
  <si>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</si>
  <si>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</si>
  <si>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</si>
  <si>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</si>
  <si>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</si>
  <si>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</si>
  <si>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</si>
  <si>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</si>
  <si>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</si>
  <si>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</si>
  <si>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</si>
  <si>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</si>
  <si>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</si>
  <si>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</si>
  <si>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</si>
  <si>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</si>
  <si>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</si>
  <si>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</si>
  <si>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</si>
  <si>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</si>
  <si>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</si>
  <si>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</si>
  <si>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</si>
  <si>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</si>
  <si>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</si>
  <si>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</si>
  <si>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</si>
  <si>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</si>
  <si>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</si>
  <si>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</si>
  <si>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</si>
  <si>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</si>
  <si>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</si>
  <si>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</si>
  <si>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</si>
  <si>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</si>
  <si>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</si>
  <si>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</si>
  <si>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</si>
  <si>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</si>
  <si>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</si>
  <si>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</si>
  <si>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</si>
  <si>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</si>
  <si>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</si>
  <si>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</si>
  <si>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</si>
  <si>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</si>
  <si>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</si>
  <si>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</si>
  <si>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</si>
  <si>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</si>
  <si>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</si>
  <si>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</si>
  <si>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</si>
  <si>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</si>
  <si>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</si>
  <si>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</si>
  <si>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</si>
  <si>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</si>
  <si>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</si>
  <si>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</si>
  <si>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</si>
  <si>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</si>
  <si>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</si>
  <si>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</si>
  <si>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</si>
  <si>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</si>
  <si>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</si>
  <si>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</si>
  <si>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</si>
  <si>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</si>
  <si>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</si>
  <si>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</si>
  <si>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</si>
  <si>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</si>
  <si>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</si>
  <si>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</si>
  <si>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</si>
  <si>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</si>
  <si>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</si>
  <si>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</si>
  <si>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</si>
  <si>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</si>
  <si>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</si>
  <si>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</si>
  <si>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</si>
  <si>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</si>
  <si>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</si>
  <si>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</si>
  <si>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</si>
  <si>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</si>
  <si>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</si>
  <si>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</si>
  <si>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</si>
  <si>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</si>
  <si>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</si>
  <si>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</si>
  <si>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</si>
  <si>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</si>
  <si>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</si>
  <si>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</si>
  <si>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</si>
  <si>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</si>
  <si>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</si>
  <si>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</si>
  <si>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</si>
  <si>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</si>
  <si>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</si>
  <si>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</si>
  <si>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</si>
  <si>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</si>
  <si>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</si>
  <si>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</si>
  <si>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</si>
  <si>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</si>
  <si>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</si>
  <si>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</si>
  <si>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</si>
  <si>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</si>
  <si>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</si>
  <si>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</si>
  <si>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</si>
  <si>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</si>
  <si>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</si>
  <si>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</si>
  <si>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</si>
  <si>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</si>
  <si>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</si>
  <si>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</si>
  <si>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</si>
  <si>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</si>
  <si>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</si>
  <si>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</si>
  <si>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</si>
  <si>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</si>
  <si>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</si>
  <si>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</si>
  <si>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</si>
  <si>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</si>
  <si>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</si>
  <si>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</si>
  <si>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</si>
  <si>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</si>
  <si>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</si>
  <si>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</si>
  <si>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</si>
  <si>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</si>
  <si>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</si>
  <si>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</si>
  <si>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</si>
  <si>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</si>
  <si>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</si>
  <si>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</si>
  <si>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</si>
  <si>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</si>
  <si>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</si>
  <si>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</si>
  <si>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</si>
  <si>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</si>
  <si>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</si>
  <si>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</si>
  <si>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</si>
  <si>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</si>
  <si>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</si>
  <si>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</si>
  <si>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</si>
  <si>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</si>
  <si>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</si>
  <si>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</si>
  <si>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</si>
  <si>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</si>
  <si>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</si>
  <si>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</si>
  <si>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</si>
  <si>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</si>
  <si>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</si>
  <si>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</si>
  <si>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</si>
  <si>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</si>
  <si>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</si>
  <si>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</si>
  <si>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</si>
  <si>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</si>
  <si>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</si>
  <si>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</si>
  <si>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</si>
  <si>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</si>
  <si>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</si>
  <si>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</si>
  <si>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</si>
  <si>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</si>
  <si>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</si>
  <si>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</si>
  <si>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</si>
  <si>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</si>
  <si>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</si>
  <si>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</si>
  <si>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</si>
  <si>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</si>
  <si>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</si>
  <si>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</si>
  <si>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</si>
  <si>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</si>
  <si>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</si>
  <si>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</si>
  <si>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</si>
  <si>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</si>
  <si>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</si>
  <si>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</si>
  <si>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</si>
  <si>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</si>
  <si>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</si>
  <si>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</si>
  <si>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</si>
  <si>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</si>
  <si>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</si>
  <si>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</si>
  <si>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</si>
  <si>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</si>
  <si>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</si>
  <si>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</si>
  <si>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</si>
  <si>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</si>
  <si>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</si>
  <si>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</si>
  <si>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</si>
  <si>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</si>
  <si>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</si>
  <si>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</si>
  <si>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</si>
  <si>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</si>
  <si>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</si>
  <si>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</si>
  <si>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</si>
  <si>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</si>
  <si>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</si>
  <si>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</si>
  <si>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</si>
  <si>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</si>
  <si>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</si>
  <si>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</si>
  <si>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</si>
  <si>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</si>
  <si>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</si>
  <si>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</si>
  <si>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</si>
  <si>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</si>
  <si>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</si>
  <si>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</si>
  <si>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</si>
  <si>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</si>
  <si>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</si>
  <si>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</si>
  <si>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</si>
  <si>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</si>
  <si>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</si>
  <si>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</si>
  <si>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</si>
  <si>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</si>
  <si>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</si>
  <si>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</si>
  <si>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</si>
  <si>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</si>
  <si>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</si>
  <si>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</si>
  <si>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</si>
  <si>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</si>
  <si>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</si>
  <si>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</si>
  <si>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</si>
  <si>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</si>
  <si>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</si>
  <si>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</si>
  <si>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</si>
  <si>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</si>
  <si>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</si>
  <si>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</si>
  <si>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</si>
  <si>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</si>
  <si>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</si>
  <si>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</si>
  <si>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</si>
  <si>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</si>
  <si>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</si>
  <si>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</si>
  <si>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</si>
  <si>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</si>
  <si>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</si>
  <si>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</si>
  <si>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</si>
  <si>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</si>
  <si>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</si>
  <si>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</si>
  <si>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</si>
  <si>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</si>
  <si>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</si>
  <si>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</si>
  <si>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</si>
  <si>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</si>
  <si>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</si>
  <si>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</si>
  <si>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</si>
  <si>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</si>
  <si>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</si>
  <si>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</si>
  <si>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</si>
  <si>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</si>
  <si>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</si>
  <si>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</si>
  <si>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</si>
  <si>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</si>
  <si>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</si>
  <si>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</si>
  <si>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</si>
  <si>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</si>
  <si>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</si>
  <si>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</si>
  <si>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</si>
  <si>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</si>
  <si>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</si>
  <si>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</si>
  <si>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</si>
  <si>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</si>
  <si>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</si>
  <si>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</si>
  <si>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</si>
  <si>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</si>
  <si>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</si>
  <si>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</si>
  <si>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</si>
  <si>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</si>
  <si>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</si>
  <si>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</si>
  <si>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</si>
  <si>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</si>
  <si>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</si>
  <si>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</si>
  <si>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</si>
  <si>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</si>
  <si>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</si>
  <si>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</si>
  <si>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</si>
  <si>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</si>
  <si>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</si>
  <si>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</si>
  <si>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</si>
  <si>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</si>
  <si>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</si>
  <si>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</si>
  <si>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</si>
  <si>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</si>
  <si>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</si>
  <si>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</si>
  <si>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</si>
  <si>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</si>
  <si>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</si>
  <si>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</si>
  <si>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</si>
  <si>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</si>
  <si>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</si>
  <si>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</si>
  <si>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</si>
  <si>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</si>
  <si>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</si>
  <si>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</si>
  <si>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</si>
  <si>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</si>
  <si>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</si>
  <si>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</si>
  <si>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</si>
  <si>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</si>
  <si>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</si>
  <si>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</si>
  <si>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</si>
  <si>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</si>
  <si>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</si>
  <si>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</si>
  <si>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</si>
  <si>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</si>
  <si>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</si>
  <si>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</si>
  <si>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</si>
  <si>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</si>
  <si>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</si>
  <si>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</si>
  <si>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</si>
  <si>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</si>
  <si>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</si>
  <si>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</si>
  <si>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</si>
  <si>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</si>
  <si>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</si>
  <si>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</si>
  <si>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</si>
  <si>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</si>
  <si>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</si>
  <si>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</si>
  <si>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</si>
  <si>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</si>
  <si>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</si>
  <si>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</si>
  <si>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</si>
  <si>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</si>
  <si>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</si>
  <si>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</si>
  <si>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</si>
  <si>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</si>
  <si>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</si>
  <si>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</si>
  <si>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</si>
  <si>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</si>
  <si>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</si>
  <si>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</si>
  <si>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</si>
  <si>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</si>
  <si>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</si>
  <si>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</si>
  <si>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</si>
  <si>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</si>
  <si>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</si>
  <si>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</si>
  <si>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</si>
  <si>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</si>
  <si>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</si>
  <si>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</si>
  <si>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</si>
  <si>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</si>
  <si>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</si>
  <si>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</si>
  <si>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</si>
  <si>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</si>
  <si>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</si>
  <si>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</si>
  <si>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</si>
  <si>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</si>
  <si>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</si>
  <si>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</si>
  <si>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</si>
  <si>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</si>
  <si>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</si>
  <si>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</si>
  <si>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</si>
  <si>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</si>
  <si>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</si>
  <si>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</si>
  <si>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</si>
  <si>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</si>
  <si>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</si>
  <si>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</si>
  <si>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</si>
  <si>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</si>
  <si>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</si>
  <si>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</si>
  <si>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</si>
  <si>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</si>
  <si>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</si>
  <si>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</si>
  <si>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</si>
  <si>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</si>
  <si>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</si>
  <si>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</si>
  <si>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</si>
  <si>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</si>
  <si>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</si>
  <si>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</si>
  <si>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</si>
  <si>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</si>
  <si>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</si>
  <si>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</si>
  <si>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</si>
  <si>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</si>
  <si>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</si>
  <si>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</si>
  <si>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</si>
  <si>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</si>
  <si>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</si>
  <si>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</si>
  <si>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</si>
  <si>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</si>
  <si>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</si>
  <si>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</si>
  <si>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</si>
  <si>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</si>
  <si>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</si>
  <si>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</si>
  <si>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</si>
  <si>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</si>
  <si>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</si>
  <si>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</si>
  <si>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</si>
  <si>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</si>
  <si>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</si>
  <si>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</si>
  <si>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</si>
  <si>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</si>
  <si>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</si>
  <si>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</si>
  <si>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</si>
  <si>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</si>
  <si>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</si>
  <si>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</si>
  <si>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</si>
  <si>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</si>
  <si>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</si>
  <si>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</si>
  <si>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</si>
  <si>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</si>
  <si>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</si>
  <si>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</si>
  <si>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</si>
  <si>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</si>
  <si>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</si>
  <si>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</si>
  <si>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</si>
  <si>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</si>
  <si>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</si>
  <si>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</si>
  <si>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</si>
  <si>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</si>
  <si>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</si>
  <si>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</si>
  <si>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</si>
  <si>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</si>
  <si>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</si>
  <si>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</si>
  <si>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</si>
  <si>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</si>
  <si>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</si>
  <si>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</si>
  <si>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</si>
  <si>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</si>
  <si>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</si>
  <si>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</si>
  <si>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</si>
  <si>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</si>
  <si>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</si>
  <si>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</si>
  <si>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</si>
  <si>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</si>
  <si>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</si>
  <si>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</si>
  <si>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</si>
  <si>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</si>
  <si>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</si>
  <si>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</si>
  <si>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</si>
  <si>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</si>
  <si>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</si>
  <si>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</si>
  <si>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</si>
  <si>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</si>
  <si>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</si>
  <si>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</si>
  <si>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</si>
  <si>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</si>
  <si>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</si>
  <si>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</si>
  <si>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</si>
  <si>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</si>
  <si>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</si>
  <si>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</si>
  <si>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</si>
  <si>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</si>
  <si>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</si>
  <si>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</si>
  <si>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</si>
  <si>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</si>
  <si>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</si>
  <si>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</si>
  <si>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</si>
  <si>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</si>
  <si>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</si>
  <si>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</si>
  <si>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</si>
  <si>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</si>
  <si>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</si>
  <si>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</si>
  <si>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</si>
  <si>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</si>
  <si>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</si>
  <si>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</si>
  <si>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</si>
  <si>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</si>
  <si>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</si>
  <si>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</si>
  <si>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</si>
  <si>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</si>
  <si>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</si>
  <si>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</si>
  <si>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</si>
  <si>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</si>
  <si>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</si>
  <si>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</si>
  <si>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</si>
  <si>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</si>
  <si>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</si>
  <si>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</si>
  <si>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</si>
  <si>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</si>
  <si>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</si>
  <si>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</si>
  <si>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</si>
  <si>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</si>
  <si>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</si>
  <si>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</si>
  <si>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</si>
  <si>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</si>
  <si>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</si>
  <si>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</si>
  <si>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</si>
  <si>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</si>
  <si>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</si>
  <si>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</si>
  <si>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</si>
  <si>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</si>
  <si>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</si>
  <si>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</si>
  <si>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</si>
  <si>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</si>
  <si>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</si>
  <si>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</si>
  <si>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</si>
  <si>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</si>
  <si>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</si>
  <si>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</si>
  <si>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</si>
  <si>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</si>
  <si>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</si>
  <si>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</si>
  <si>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</si>
  <si>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</si>
  <si>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</si>
  <si>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</si>
  <si>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</si>
  <si>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</si>
  <si>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</si>
  <si>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</si>
  <si>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</si>
  <si>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</si>
  <si>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</si>
  <si>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</si>
  <si>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</si>
  <si>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</si>
  <si>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</si>
  <si>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</si>
  <si>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</si>
  <si>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</si>
  <si>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</si>
  <si>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</si>
  <si>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</si>
  <si>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</si>
  <si>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</si>
  <si>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</si>
  <si>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</si>
  <si>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</si>
  <si>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</si>
  <si>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</si>
  <si>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</si>
  <si>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</si>
  <si>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</si>
  <si>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</si>
  <si>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</si>
  <si>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</si>
  <si>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</si>
  <si>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</si>
  <si>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</si>
  <si>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</si>
  <si>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</si>
  <si>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</si>
  <si>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</si>
  <si>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</si>
  <si>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</si>
  <si>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</si>
  <si>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</si>
  <si>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</si>
  <si>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</si>
  <si>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</si>
  <si>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</si>
  <si>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</si>
  <si>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</si>
  <si>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</si>
  <si>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</si>
  <si>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</si>
  <si>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</si>
  <si>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</si>
  <si>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</si>
  <si>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</si>
  <si>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</si>
  <si>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</si>
  <si>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</si>
  <si>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</si>
  <si>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</si>
  <si>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</si>
  <si>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</si>
  <si>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</si>
  <si>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</si>
  <si>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</si>
  <si>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</si>
  <si>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</si>
  <si>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</si>
  <si>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</si>
  <si>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</si>
  <si>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</si>
  <si>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</si>
  <si>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</si>
  <si>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</si>
  <si>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</si>
  <si>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</si>
  <si>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</si>
  <si>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</si>
  <si>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</si>
  <si>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</si>
  <si>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</si>
  <si>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</si>
  <si>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</si>
  <si>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</si>
  <si>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</si>
  <si>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</si>
  <si>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</si>
  <si>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</si>
  <si>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</si>
  <si>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</si>
  <si>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</si>
  <si>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</si>
  <si>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</si>
  <si>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</si>
  <si>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</si>
  <si>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</si>
  <si>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</si>
  <si>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</si>
  <si>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</si>
  <si>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</si>
  <si>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</si>
  <si>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</si>
  <si>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</si>
  <si>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</si>
  <si>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</si>
  <si>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</si>
  <si>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</si>
  <si>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</si>
  <si>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</si>
  <si>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</si>
  <si>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</si>
  <si>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</si>
  <si>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</si>
  <si>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</si>
  <si>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</si>
  <si>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</si>
  <si>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</si>
  <si>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</si>
  <si>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</si>
  <si>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</si>
  <si>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</si>
  <si>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</si>
  <si>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</si>
  <si>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</si>
  <si>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</si>
  <si>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</si>
  <si>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</si>
  <si>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</si>
  <si>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</si>
  <si>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</si>
  <si>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</si>
  <si>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</si>
  <si>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</si>
  <si>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</si>
  <si>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</si>
  <si>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</si>
  <si>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</si>
  <si>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</si>
  <si>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</si>
  <si>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</si>
  <si>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</si>
  <si>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</si>
  <si>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</si>
  <si>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</si>
  <si>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</si>
  <si>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</si>
  <si>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</si>
  <si>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</si>
  <si>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</si>
  <si>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</si>
  <si>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</si>
  <si>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</si>
  <si>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</si>
  <si>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</si>
  <si>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</si>
  <si>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</si>
  <si>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</si>
  <si>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</si>
  <si>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</si>
  <si>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</si>
  <si>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</si>
  <si>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</si>
  <si>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</si>
  <si>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</si>
  <si>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</si>
  <si>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</si>
  <si>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</si>
  <si>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</si>
  <si>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</si>
  <si>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</si>
  <si>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</si>
  <si>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</si>
  <si>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</si>
  <si>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</si>
  <si>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</si>
  <si>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</si>
  <si>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</si>
  <si>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</si>
  <si>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</si>
  <si>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</si>
  <si>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</si>
  <si>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</si>
  <si>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</si>
  <si>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</si>
  <si>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</si>
  <si>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</si>
  <si>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</si>
  <si>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</si>
  <si>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</si>
  <si>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</si>
  <si>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</si>
  <si>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</si>
  <si>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</si>
  <si>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</si>
  <si>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</si>
  <si>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</si>
  <si>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</si>
  <si>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</si>
  <si>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</si>
  <si>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</si>
  <si>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</si>
  <si>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</si>
  <si>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</si>
  <si>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</si>
  <si>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</si>
  <si>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</si>
  <si>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</si>
  <si>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</si>
  <si>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</si>
  <si>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</si>
  <si>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</si>
  <si>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</si>
  <si>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</si>
  <si>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</si>
  <si>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</si>
  <si>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</si>
  <si>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</si>
  <si>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</si>
  <si>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</si>
  <si>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</si>
  <si>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</si>
  <si>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</si>
  <si>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</si>
  <si>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</si>
  <si>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</si>
  <si>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</si>
  <si>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</si>
  <si>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</si>
  <si>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</si>
  <si>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</si>
  <si>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</si>
  <si>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</si>
  <si>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</si>
  <si>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</si>
  <si>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</si>
  <si>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</si>
  <si>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</si>
  <si>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</si>
  <si>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</si>
  <si>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</si>
  <si>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</si>
  <si>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</si>
  <si>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</si>
  <si>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</si>
  <si>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</si>
  <si>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</si>
  <si>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</si>
  <si>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</si>
  <si>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</si>
  <si>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</si>
  <si>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</si>
  <si>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</si>
  <si>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</si>
  <si>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</si>
  <si>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</si>
  <si>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</si>
  <si>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</si>
  <si>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</si>
  <si>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</si>
  <si>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</si>
  <si>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</si>
  <si>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</si>
  <si>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</si>
  <si>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</si>
  <si>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</si>
  <si>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</si>
  <si>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</si>
  <si>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</si>
  <si>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</si>
  <si>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</si>
  <si>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</si>
  <si>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</si>
  <si>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</si>
  <si>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</si>
  <si>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</si>
  <si>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</si>
  <si>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</si>
  <si>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</si>
  <si>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</si>
  <si>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</si>
  <si>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</si>
  <si>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</si>
  <si>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</si>
  <si>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</si>
  <si>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</si>
  <si>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</si>
  <si>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</si>
  <si>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</si>
  <si>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</si>
  <si>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</si>
  <si>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</si>
  <si>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</si>
  <si>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</si>
  <si>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</si>
  <si>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</si>
  <si>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</si>
  <si>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</si>
  <si>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</si>
  <si>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</si>
  <si>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</si>
  <si>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</si>
  <si>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</si>
  <si>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</si>
  <si>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</si>
  <si>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</si>
  <si>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</si>
  <si>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</si>
  <si>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</si>
  <si>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</si>
  <si>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</si>
  <si>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</si>
  <si>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</si>
  <si>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</si>
  <si>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</si>
  <si>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</si>
  <si>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</si>
  <si>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</si>
  <si>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</si>
  <si>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</si>
  <si>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</si>
  <si>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</si>
  <si>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</si>
  <si>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</si>
  <si>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</si>
  <si>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</si>
  <si>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</si>
  <si>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</si>
  <si>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</si>
  <si>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</si>
  <si>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</si>
  <si>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</si>
  <si>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</si>
  <si>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</si>
  <si>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</si>
  <si>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</si>
  <si>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</si>
  <si>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</si>
  <si>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</si>
  <si>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</si>
  <si>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</si>
  <si>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</si>
  <si>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</si>
  <si>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</si>
  <si>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</si>
  <si>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</si>
  <si>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</si>
  <si>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</si>
  <si>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</si>
  <si>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</si>
  <si>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</si>
  <si>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</si>
  <si>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</si>
  <si>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</si>
  <si>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</si>
  <si>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</si>
  <si>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</si>
  <si>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</si>
  <si>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</si>
  <si>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</si>
  <si>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</si>
  <si>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</si>
  <si>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</si>
  <si>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</si>
  <si>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</si>
  <si>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</si>
  <si>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</si>
  <si>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</si>
  <si>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</si>
  <si>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</si>
  <si>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</si>
  <si>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</si>
  <si>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</si>
  <si>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</si>
  <si>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</si>
  <si>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</si>
  <si>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</si>
  <si>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</si>
  <si>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</si>
  <si>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</si>
  <si>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</si>
  <si>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</si>
  <si>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</si>
  <si>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</si>
  <si>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</si>
  <si>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</si>
  <si>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</si>
  <si>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</si>
  <si>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</si>
  <si>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</si>
  <si>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</si>
  <si>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</si>
  <si>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</si>
  <si>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</si>
  <si>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</si>
  <si>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</si>
  <si>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</si>
  <si>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</si>
  <si>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</si>
  <si>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</si>
  <si>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</si>
  <si>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</si>
  <si>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</si>
  <si>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</si>
  <si>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</si>
  <si>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</si>
  <si>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</si>
  <si>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</si>
  <si>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</si>
  <si>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</si>
  <si>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</si>
  <si>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</si>
  <si>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</si>
  <si>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</si>
  <si>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</si>
  <si>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</si>
  <si>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</si>
  <si>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</si>
  <si>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</si>
  <si>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</si>
  <si>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</si>
  <si>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</si>
  <si>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</si>
  <si>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</si>
  <si>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</si>
  <si>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</si>
  <si>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</si>
  <si>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</si>
  <si>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</si>
  <si>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</si>
  <si>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</si>
  <si>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</si>
  <si>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</si>
  <si>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</si>
  <si>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</si>
  <si>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</si>
  <si>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</si>
  <si>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</si>
  <si>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</si>
  <si>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</si>
  <si>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</si>
  <si>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</si>
  <si>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</si>
  <si>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</si>
  <si>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</si>
  <si>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</si>
  <si>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</si>
  <si>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</si>
  <si>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</si>
  <si>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</si>
  <si>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</si>
  <si>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</si>
  <si>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</si>
  <si>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</si>
  <si>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</si>
  <si>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</si>
  <si>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</si>
  <si>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</si>
  <si>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</si>
  <si>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</si>
  <si>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</si>
  <si>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</si>
  <si>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</si>
  <si>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</si>
  <si>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</si>
  <si>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</si>
  <si>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</si>
  <si>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</si>
  <si>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</si>
  <si>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</si>
  <si>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</si>
  <si>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</si>
  <si>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</si>
  <si>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</si>
  <si>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</si>
  <si>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</si>
  <si>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</si>
  <si>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</si>
  <si>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</si>
  <si>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</si>
  <si>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</si>
  <si>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</si>
  <si>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</si>
  <si>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</si>
  <si>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</si>
  <si>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</si>
  <si>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</si>
  <si>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</si>
  <si>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</si>
  <si>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</si>
  <si>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</si>
  <si>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</si>
  <si>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</si>
  <si>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</si>
  <si>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</si>
  <si>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</si>
  <si>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</si>
  <si>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</si>
  <si>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</si>
  <si>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</si>
  <si>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</si>
  <si>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</si>
  <si>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</si>
  <si>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</si>
  <si>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</si>
  <si>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</si>
  <si>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</si>
  <si>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</si>
  <si>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</si>
  <si>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</si>
  <si>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</si>
  <si>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</si>
  <si>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</si>
  <si>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</si>
  <si>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</si>
  <si>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</si>
  <si>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</si>
  <si>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</si>
  <si>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</si>
  <si>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</si>
  <si>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</si>
  <si>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</si>
  <si>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</si>
  <si>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</si>
  <si>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</si>
  <si>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</si>
  <si>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</si>
  <si>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</si>
  <si>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</si>
  <si>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</si>
  <si>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</si>
  <si>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</si>
  <si>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</si>
  <si>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</si>
  <si>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</si>
  <si>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</si>
  <si>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</si>
  <si>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</si>
  <si>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</si>
  <si>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</si>
  <si>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</si>
  <si>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</si>
  <si>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</si>
  <si>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</si>
  <si>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</si>
  <si>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</si>
  <si>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</si>
  <si>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</si>
  <si>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</si>
  <si>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</si>
  <si>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</si>
  <si>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</si>
  <si>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</si>
  <si>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</si>
  <si>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</si>
  <si>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</si>
  <si>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</si>
  <si>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</si>
  <si>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</si>
  <si>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</si>
  <si>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</si>
  <si>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</si>
  <si>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</si>
  <si>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</si>
  <si>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</si>
  <si>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</si>
  <si>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</si>
  <si>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</si>
  <si>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</si>
  <si>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</si>
  <si>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</si>
  <si>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</si>
  <si>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</si>
  <si>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</si>
  <si>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</si>
  <si>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</si>
  <si>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</si>
  <si>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</si>
  <si>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</si>
  <si>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</si>
  <si>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</si>
  <si>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</si>
  <si>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</si>
  <si>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</si>
  <si>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</si>
  <si>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</si>
  <si>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</si>
  <si>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</si>
  <si>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</si>
  <si>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</si>
  <si>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</si>
  <si>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</si>
  <si>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</si>
  <si>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</si>
  <si>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</si>
  <si>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</si>
  <si>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</si>
  <si>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</si>
  <si>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</si>
  <si>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</si>
  <si>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</si>
  <si>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</si>
  <si>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</si>
  <si>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</si>
  <si>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</si>
  <si>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</si>
  <si>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</si>
  <si>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</si>
  <si>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</si>
  <si>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</si>
  <si>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</si>
  <si>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</si>
  <si>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</si>
  <si>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</si>
  <si>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</si>
  <si>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</si>
  <si>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</si>
  <si>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</si>
  <si>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</si>
  <si>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</si>
  <si>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</si>
  <si>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</si>
  <si>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</si>
  <si>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</si>
  <si>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</si>
  <si>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</si>
  <si>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</si>
  <si>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</si>
  <si>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</si>
  <si>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</si>
  <si>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</si>
  <si>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</si>
  <si>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</si>
  <si>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</si>
  <si>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</si>
  <si>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</si>
  <si>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</si>
  <si>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</si>
  <si>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</si>
  <si>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</si>
  <si>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</si>
  <si>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</si>
  <si>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</si>
  <si>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</si>
  <si>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</si>
  <si>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</si>
  <si>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</si>
  <si>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</si>
  <si>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</si>
  <si>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</si>
  <si>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</si>
  <si>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</si>
  <si>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</si>
  <si>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</si>
  <si>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</si>
  <si>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</si>
  <si>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</si>
  <si>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</si>
  <si>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</si>
  <si>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</si>
  <si>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</si>
  <si>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</si>
  <si>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</si>
  <si>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</si>
  <si>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</si>
  <si>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</si>
  <si>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</si>
  <si>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</si>
  <si>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</si>
  <si>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</si>
  <si>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</si>
  <si>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</si>
  <si>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</si>
  <si>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</si>
  <si>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</si>
  <si>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</si>
  <si>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</si>
  <si>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</si>
  <si>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</si>
  <si>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</si>
  <si>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</si>
  <si>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</si>
  <si>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</si>
  <si>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</si>
  <si>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</si>
  <si>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</si>
  <si>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</si>
  <si>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</si>
  <si>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</si>
  <si>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</si>
  <si>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</si>
  <si>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</si>
  <si>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</si>
  <si>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</si>
  <si>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</si>
  <si>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</si>
  <si>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</si>
  <si>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</si>
  <si>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</si>
  <si>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</si>
  <si>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</si>
  <si>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</si>
  <si>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</si>
  <si>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</si>
  <si>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</si>
  <si>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</si>
  <si>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</si>
  <si>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</si>
  <si>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</si>
  <si>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</si>
  <si>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</si>
  <si>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</si>
  <si>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</si>
  <si>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</si>
  <si>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</si>
  <si>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</si>
  <si>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</si>
  <si>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</si>
  <si>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</si>
  <si>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</si>
  <si>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</si>
  <si>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</si>
  <si>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</si>
  <si>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</si>
  <si>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</si>
  <si>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</si>
  <si>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</si>
  <si>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</si>
  <si>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</si>
  <si>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</si>
  <si>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</si>
  <si>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</si>
  <si>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</si>
  <si>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</si>
  <si>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</si>
  <si>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</si>
  <si>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</si>
  <si>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</si>
  <si>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</si>
  <si>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</si>
  <si>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</si>
  <si>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</si>
  <si>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</si>
  <si>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</si>
  <si>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</si>
  <si>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</si>
  <si>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</si>
  <si>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</si>
  <si>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</si>
  <si>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</si>
  <si>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</si>
  <si>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</si>
  <si>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</si>
  <si>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</si>
  <si>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</si>
  <si>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</si>
  <si>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</si>
  <si>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</si>
  <si>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</si>
  <si>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</si>
  <si>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</si>
  <si>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</si>
  <si>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</si>
  <si>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</si>
  <si>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</si>
  <si>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</si>
  <si>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</si>
  <si>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</si>
  <si>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</si>
  <si>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</si>
  <si>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</si>
  <si>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</si>
  <si>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</si>
  <si>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</si>
  <si>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</si>
  <si>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</si>
  <si>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</si>
  <si>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</si>
  <si>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</si>
  <si>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</si>
  <si>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</si>
  <si>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</si>
  <si>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</si>
  <si>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</si>
  <si>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</si>
  <si>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</si>
  <si>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</si>
  <si>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</si>
  <si>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</si>
  <si>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</si>
  <si>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</si>
  <si>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</si>
  <si>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</si>
  <si>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</si>
  <si>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</si>
  <si>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</si>
  <si>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</si>
  <si>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</si>
  <si>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</si>
  <si>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</si>
  <si>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</si>
  <si>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</si>
  <si>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</si>
  <si>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</si>
  <si>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</si>
  <si>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</si>
  <si>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</si>
  <si>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</si>
  <si>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</si>
  <si>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</si>
  <si>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</si>
  <si>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</si>
  <si>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</si>
  <si>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</si>
  <si>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</si>
  <si>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</si>
  <si>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</si>
  <si>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</si>
  <si>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</si>
  <si>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</si>
  <si>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</si>
  <si>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</si>
  <si>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</si>
  <si>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</si>
  <si>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</si>
  <si>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</si>
  <si>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</si>
  <si>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</si>
  <si>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</si>
  <si>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</si>
  <si>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</si>
  <si>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</si>
  <si>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</si>
  <si>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</si>
  <si>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</si>
  <si>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</si>
  <si>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</si>
  <si>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</si>
  <si>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</si>
  <si>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</si>
  <si>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</si>
  <si>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</si>
  <si>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</si>
  <si>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</si>
  <si>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</si>
  <si>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</si>
  <si>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</si>
  <si>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</si>
  <si>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</si>
  <si>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</si>
  <si>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</si>
  <si>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</si>
  <si>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</si>
  <si>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</si>
  <si>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</si>
  <si>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</si>
  <si>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</si>
  <si>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</si>
  <si>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</si>
  <si>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</si>
  <si>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</si>
  <si>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</si>
  <si>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</si>
  <si>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</si>
  <si>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</si>
  <si>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</si>
  <si>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</si>
  <si>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</si>
  <si>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</si>
  <si>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</si>
  <si>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</si>
  <si>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</si>
  <si>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</si>
  <si>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</si>
  <si>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</si>
  <si>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</si>
  <si>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</si>
  <si>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</si>
  <si>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</si>
  <si>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</si>
  <si>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</si>
  <si>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</si>
  <si>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</si>
  <si>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</si>
  <si>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</si>
  <si>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</si>
  <si>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</si>
  <si>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</si>
  <si>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</si>
  <si>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</si>
  <si>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</si>
  <si>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</si>
  <si>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</si>
  <si>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</si>
  <si>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</si>
  <si>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</si>
  <si>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</si>
  <si>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</si>
  <si>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</si>
  <si>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</si>
  <si>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</si>
  <si>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</si>
  <si>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</si>
  <si>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</si>
  <si>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</si>
  <si>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</si>
  <si>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</si>
  <si>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</si>
  <si>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</si>
  <si>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</si>
  <si>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</si>
  <si>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</si>
  <si>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</si>
  <si>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</si>
  <si>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</si>
  <si>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</si>
  <si>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</si>
  <si>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</si>
  <si>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</si>
  <si>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</si>
  <si>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</si>
  <si>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</si>
  <si>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</si>
  <si>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</si>
  <si>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</si>
  <si>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</si>
  <si>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</si>
  <si>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</si>
  <si>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</si>
  <si>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</si>
  <si>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</si>
  <si>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</si>
  <si>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</si>
  <si>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</si>
  <si>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</si>
  <si>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</si>
  <si>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</si>
  <si>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</si>
  <si>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</si>
  <si>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</si>
  <si>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</si>
  <si>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</si>
  <si>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</si>
  <si>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</si>
  <si>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</si>
  <si>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</si>
  <si>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</si>
  <si>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</si>
  <si>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</si>
  <si>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</si>
  <si>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</si>
  <si>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</si>
  <si>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</si>
  <si>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</si>
  <si>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</si>
  <si>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</si>
  <si>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</si>
  <si>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</si>
  <si>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</si>
  <si>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</si>
  <si>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</si>
  <si>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</si>
  <si>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</si>
  <si>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</si>
  <si>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</si>
  <si>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</si>
  <si>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</si>
  <si>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</si>
  <si>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</si>
  <si>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</si>
  <si>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</si>
  <si>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</si>
  <si>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</si>
  <si>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</si>
  <si>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</si>
  <si>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</si>
  <si>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</si>
  <si>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</si>
  <si>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</si>
  <si>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</si>
  <si>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</si>
  <si>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</si>
  <si>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</si>
  <si>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</si>
  <si>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</si>
  <si>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</si>
  <si>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</si>
  <si>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</si>
  <si>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</si>
  <si>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</si>
  <si>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</si>
  <si>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</si>
  <si>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</si>
  <si>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</si>
  <si>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</si>
  <si>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</si>
  <si>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</si>
  <si>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</si>
  <si>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</si>
  <si>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</si>
  <si>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</si>
  <si>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</si>
  <si>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</si>
  <si>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</si>
  <si>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</si>
  <si>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</si>
  <si>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</si>
  <si>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</si>
  <si>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</si>
  <si>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</si>
  <si>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</si>
  <si>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</si>
  <si>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</si>
  <si>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</si>
  <si>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</si>
  <si>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</si>
  <si>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</si>
  <si>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</si>
  <si>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</si>
  <si>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</si>
  <si>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</si>
  <si>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</si>
  <si>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</si>
  <si>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</si>
  <si>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</si>
  <si>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</si>
  <si>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</si>
  <si>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</si>
  <si>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</si>
  <si>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</si>
  <si>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</si>
  <si>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</si>
  <si>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</si>
  <si>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</si>
  <si>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</si>
  <si>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</si>
  <si>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</si>
  <si>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</si>
  <si>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</si>
  <si>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</si>
  <si>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</si>
  <si>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</si>
  <si>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</si>
  <si>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</si>
  <si>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</si>
  <si>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</si>
  <si>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</si>
  <si>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</si>
  <si>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</si>
  <si>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</si>
  <si>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</si>
  <si>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</si>
  <si>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</si>
  <si>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</si>
  <si>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</si>
  <si>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</si>
  <si>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</si>
  <si>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</si>
  <si>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</si>
  <si>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</si>
  <si>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</si>
  <si>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</si>
  <si>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</si>
  <si>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</si>
  <si>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</si>
  <si>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</si>
  <si>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</si>
  <si>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</si>
  <si>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</si>
  <si>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</si>
  <si>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</si>
  <si>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</si>
  <si>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</si>
  <si>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</si>
  <si>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</si>
  <si>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</si>
  <si>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</si>
  <si>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</si>
  <si>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</si>
  <si>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</si>
  <si>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</si>
  <si>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</si>
  <si>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</si>
  <si>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</si>
  <si>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</si>
  <si>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</si>
  <si>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</si>
  <si>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</si>
  <si>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</si>
  <si>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</si>
  <si>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</si>
  <si>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</si>
  <si>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</si>
  <si>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</si>
  <si>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</si>
  <si>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</si>
  <si>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</si>
  <si>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</si>
  <si>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</si>
  <si>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</si>
  <si>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</si>
  <si>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</si>
  <si>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</si>
  <si>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</si>
  <si>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</si>
  <si>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</si>
  <si>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</si>
  <si>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</si>
  <si>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</si>
  <si>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</si>
  <si>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</si>
  <si>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</si>
  <si>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</si>
  <si>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</si>
  <si>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</si>
  <si>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</si>
  <si>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</si>
  <si>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</si>
  <si>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</si>
  <si>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</si>
  <si>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</si>
  <si>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</si>
  <si>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</si>
  <si>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</si>
  <si>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</si>
  <si>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</si>
  <si>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</si>
  <si>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</si>
  <si>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</si>
  <si>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</si>
  <si>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</si>
  <si>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</si>
  <si>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</si>
  <si>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</si>
  <si>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</si>
  <si>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</si>
  <si>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</si>
  <si>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</si>
  <si>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</si>
  <si>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</si>
  <si>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</si>
  <si>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</si>
  <si>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</si>
  <si>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</si>
  <si>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</si>
  <si>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</si>
  <si>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</si>
  <si>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</si>
  <si>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</si>
  <si>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</si>
  <si>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</si>
  <si>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</si>
  <si>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</si>
  <si>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</si>
  <si>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</si>
  <si>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</si>
  <si>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</si>
  <si>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</si>
  <si>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</si>
  <si>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</si>
  <si>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</si>
  <si>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</si>
  <si>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</si>
  <si>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</si>
  <si>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</si>
  <si>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</si>
  <si>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</si>
  <si>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</si>
  <si>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</si>
  <si>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</si>
  <si>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</si>
  <si>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</si>
  <si>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</si>
  <si>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</si>
  <si>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</si>
  <si>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</si>
  <si>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</si>
  <si>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</si>
  <si>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</si>
  <si>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</si>
  <si>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</si>
  <si>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</si>
  <si>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</si>
  <si>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</si>
  <si>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</si>
  <si>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</si>
  <si>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</si>
  <si>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</si>
  <si>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</si>
  <si>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</si>
  <si>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</si>
  <si>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</si>
  <si>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</si>
  <si>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</si>
  <si>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</si>
  <si>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</si>
  <si>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</si>
  <si>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</si>
  <si>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</si>
  <si>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</si>
  <si>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</si>
  <si>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</si>
  <si>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</si>
  <si>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</si>
  <si>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</si>
  <si>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</si>
  <si>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</si>
  <si>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</si>
  <si>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</si>
  <si>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</si>
  <si>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</si>
  <si>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</si>
  <si>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</si>
  <si>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</si>
  <si>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</si>
  <si>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</si>
  <si>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</si>
  <si>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</si>
  <si>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</si>
  <si>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</si>
  <si>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</si>
  <si>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</si>
  <si>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</si>
  <si>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</si>
  <si>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</si>
  <si>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</si>
  <si>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</si>
  <si>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</si>
  <si>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</si>
  <si>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</si>
  <si>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</si>
  <si>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</si>
  <si>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</si>
  <si>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</si>
  <si>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</si>
  <si>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</si>
  <si>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</si>
  <si>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</si>
  <si>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</si>
  <si>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</si>
  <si>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</si>
  <si>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</si>
  <si>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</si>
  <si>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</si>
  <si>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</si>
  <si>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</si>
  <si>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</si>
  <si>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</si>
  <si>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</si>
  <si>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</si>
  <si>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</si>
  <si>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</si>
  <si>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</si>
  <si>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</si>
  <si>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</si>
  <si>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</si>
  <si>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</si>
  <si>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</si>
  <si>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</si>
  <si>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</si>
  <si>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</si>
  <si>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</si>
  <si>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</si>
  <si>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</si>
  <si>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</si>
  <si>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</si>
  <si>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</si>
  <si>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</si>
  <si>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</si>
  <si>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</si>
  <si>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</si>
  <si>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</si>
  <si>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</si>
  <si>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</si>
  <si>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</si>
  <si>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</si>
  <si>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</si>
  <si>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</si>
  <si>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</si>
  <si>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</si>
  <si>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</si>
  <si>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</si>
  <si>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</si>
  <si>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</si>
  <si>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</si>
  <si>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</si>
  <si>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</si>
  <si>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</si>
  <si>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</si>
  <si>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</si>
  <si>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</si>
  <si>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</si>
  <si>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</si>
  <si>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</si>
  <si>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</si>
  <si>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</si>
  <si>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</si>
  <si>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</si>
  <si>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</si>
  <si>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</si>
  <si>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</si>
  <si>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</si>
  <si>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</si>
  <si>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</si>
  <si>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</si>
  <si>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</si>
  <si>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</si>
  <si>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</si>
  <si>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</si>
  <si>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</si>
  <si>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</si>
  <si>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</si>
  <si>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</si>
  <si>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</si>
  <si>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</si>
  <si>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</si>
  <si>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</si>
  <si>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</si>
  <si>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</si>
  <si>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</si>
  <si>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</si>
  <si>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</si>
  <si>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</si>
  <si>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</si>
  <si>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</si>
  <si>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</si>
  <si>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</si>
  <si>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</si>
  <si>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</si>
  <si>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</si>
  <si>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</si>
  <si>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</si>
  <si>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</si>
  <si>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</si>
  <si>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</si>
  <si>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</si>
  <si>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</si>
  <si>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</si>
  <si>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</si>
  <si>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</si>
  <si>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</si>
  <si>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</si>
  <si>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</si>
  <si>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</si>
  <si>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</si>
  <si>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</si>
  <si>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</si>
  <si>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</si>
  <si>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</si>
  <si>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</si>
  <si>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</si>
  <si>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</si>
  <si>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</si>
  <si>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</si>
  <si>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</si>
  <si>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</si>
  <si>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</si>
  <si>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</si>
  <si>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</si>
  <si>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</si>
  <si>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</si>
  <si>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</si>
  <si>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</si>
  <si>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</si>
  <si>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</si>
  <si>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</si>
  <si>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</si>
  <si>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</si>
  <si>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</si>
  <si>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</si>
  <si>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</si>
  <si>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</si>
  <si>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</si>
  <si>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</si>
  <si>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</si>
  <si>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</si>
  <si>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</si>
  <si>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</si>
  <si>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</si>
  <si>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</si>
  <si>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</si>
  <si>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</si>
  <si>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</si>
  <si>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</si>
  <si>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</si>
  <si>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</si>
  <si>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</si>
  <si>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</si>
  <si>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</si>
  <si>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</si>
  <si>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</si>
  <si>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</si>
  <si>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</si>
  <si>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</si>
  <si>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</si>
  <si>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</si>
  <si>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</si>
  <si>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</si>
  <si>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</si>
  <si>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</si>
  <si>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</si>
  <si>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</si>
  <si>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</si>
  <si>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</si>
  <si>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</si>
  <si>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</si>
  <si>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</si>
  <si>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</si>
  <si>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</si>
  <si>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</si>
  <si>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</si>
  <si>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</si>
  <si>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</si>
  <si>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</si>
  <si>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</si>
  <si>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</si>
  <si>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</si>
  <si>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</si>
  <si>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</si>
  <si>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</si>
  <si>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</si>
  <si>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</si>
  <si>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</si>
  <si>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</si>
  <si>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</si>
  <si>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</si>
  <si>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</si>
  <si>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</si>
  <si>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</si>
  <si>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</si>
  <si>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</si>
  <si>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</si>
  <si>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</si>
  <si>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</si>
  <si>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</si>
  <si>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</si>
  <si>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</si>
  <si>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</si>
  <si>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</si>
  <si>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</si>
  <si>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</si>
  <si>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</si>
  <si>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</si>
  <si>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</si>
  <si>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</si>
  <si>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</si>
  <si>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</si>
  <si>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</si>
  <si>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</si>
  <si>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</si>
  <si>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</si>
  <si>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</si>
  <si>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</si>
  <si>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</si>
  <si>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</si>
  <si>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</si>
  <si>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</si>
  <si>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</si>
  <si>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</si>
  <si>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</si>
  <si>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</si>
  <si>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</si>
  <si>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</si>
  <si>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</si>
  <si>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</si>
  <si>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</si>
  <si>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</si>
  <si>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</si>
  <si>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</si>
  <si>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</si>
  <si>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</si>
  <si>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</si>
  <si>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</si>
  <si>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</si>
  <si>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</si>
  <si>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</si>
  <si>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</si>
  <si>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</si>
  <si>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</si>
  <si>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</si>
  <si>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</si>
  <si>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</si>
  <si>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</si>
  <si>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</si>
  <si>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</si>
  <si>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</si>
  <si>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</si>
  <si>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</si>
  <si>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</si>
  <si>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</si>
  <si>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</si>
  <si>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</si>
  <si>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</si>
  <si>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</si>
  <si>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</si>
  <si>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</si>
  <si>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</si>
  <si>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</si>
  <si>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</si>
  <si>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</si>
  <si>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</si>
  <si>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</si>
  <si>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</si>
  <si>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</si>
  <si>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</si>
  <si>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</si>
  <si>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</si>
  <si>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</si>
  <si>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</si>
  <si>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</si>
  <si>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</si>
  <si>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</si>
  <si>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</si>
  <si>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</si>
  <si>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</si>
  <si>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</si>
  <si>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</si>
  <si>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</si>
  <si>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</si>
  <si>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</si>
  <si>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</si>
  <si>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</si>
  <si>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</si>
  <si>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</si>
  <si>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</si>
  <si>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</si>
  <si>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</si>
  <si>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</si>
  <si>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</si>
  <si>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</si>
  <si>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</si>
  <si>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</si>
  <si>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</si>
  <si>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</si>
  <si>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</si>
  <si>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</si>
  <si>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</si>
  <si>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</si>
  <si>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</si>
  <si>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</si>
  <si>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</si>
  <si>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</si>
  <si>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</si>
  <si>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</si>
  <si>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</si>
  <si>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</si>
  <si>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</si>
  <si>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</si>
  <si>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</si>
  <si>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</si>
  <si>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</si>
  <si>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</si>
  <si>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</si>
  <si>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</si>
  <si>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</si>
  <si>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</si>
  <si>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</si>
  <si>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</si>
  <si>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</si>
  <si>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</si>
  <si>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</si>
  <si>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</si>
  <si>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</si>
  <si>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</si>
  <si>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</si>
  <si>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</si>
  <si>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</si>
  <si>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</si>
  <si>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</si>
  <si>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</si>
  <si>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</si>
  <si>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</si>
  <si>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</si>
  <si>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</si>
  <si>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</si>
  <si>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</si>
  <si>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</si>
  <si>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</si>
  <si>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</si>
  <si>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</si>
  <si>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</si>
  <si>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</si>
  <si>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</si>
  <si>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</si>
  <si>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</si>
  <si>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</si>
  <si>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</si>
  <si>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</si>
  <si>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</si>
  <si>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</si>
  <si>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</si>
  <si>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</si>
  <si>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</si>
  <si>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</si>
  <si>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</si>
  <si>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</si>
  <si>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</si>
  <si>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</si>
  <si>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</si>
  <si>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</si>
  <si>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</si>
  <si>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</si>
  <si>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</si>
  <si>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</si>
  <si>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</si>
  <si>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</si>
  <si>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</si>
  <si>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</si>
  <si>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</si>
  <si>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</si>
  <si>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</si>
  <si>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</si>
  <si>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</si>
  <si>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</si>
  <si>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</si>
  <si>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</si>
  <si>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</si>
  <si>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</si>
  <si>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</si>
  <si>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</si>
  <si>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</si>
  <si>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</si>
  <si>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</si>
  <si>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</si>
  <si>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</si>
  <si>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</si>
  <si>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</si>
  <si>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</si>
  <si>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</si>
  <si>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</si>
  <si>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</si>
  <si>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</si>
  <si>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</si>
  <si>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</si>
  <si>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</si>
  <si>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</si>
  <si>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</si>
  <si>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</si>
  <si>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</si>
  <si>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</si>
  <si>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</si>
  <si>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</si>
  <si>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</si>
  <si>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</si>
  <si>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</si>
  <si>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</si>
  <si>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</si>
  <si>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</si>
  <si>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</si>
  <si>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</si>
  <si>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</si>
  <si>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</si>
  <si>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</si>
  <si>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</si>
  <si>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</si>
  <si>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</si>
  <si>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</si>
  <si>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</si>
  <si>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</si>
  <si>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</si>
  <si>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</si>
  <si>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</si>
  <si>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</si>
  <si>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</si>
  <si>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</si>
  <si>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</si>
  <si>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</si>
  <si>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</si>
  <si>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</si>
  <si>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</si>
  <si>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</si>
  <si>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</si>
  <si>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</si>
  <si>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</si>
  <si>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</si>
  <si>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</si>
  <si>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</si>
  <si>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</si>
  <si>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</si>
  <si>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</si>
  <si>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</si>
  <si>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</si>
  <si>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</si>
  <si>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</si>
  <si>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</si>
  <si>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</si>
  <si>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</si>
  <si>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</si>
  <si>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</si>
  <si>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</si>
  <si>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</si>
  <si>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</si>
  <si>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</si>
  <si>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</si>
  <si>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</si>
  <si>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</si>
  <si>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</si>
  <si>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</si>
  <si>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</si>
  <si>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</si>
  <si>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</si>
  <si>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</si>
  <si>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</si>
  <si>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</si>
  <si>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</si>
  <si>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</si>
  <si>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</si>
  <si>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</si>
  <si>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</si>
  <si>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</si>
  <si>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</si>
  <si>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</si>
  <si>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</si>
  <si>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</si>
  <si>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</si>
  <si>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</si>
  <si>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</si>
  <si>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</si>
  <si>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</si>
  <si>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</si>
  <si>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</si>
  <si>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</si>
  <si>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</si>
  <si>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</si>
  <si>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</si>
  <si>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</si>
  <si>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</si>
  <si>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</si>
  <si>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</si>
  <si>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</si>
  <si>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</si>
  <si>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</si>
  <si>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</si>
  <si>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</si>
  <si>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</si>
  <si>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</si>
  <si>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</si>
  <si>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</si>
  <si>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</si>
  <si>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</si>
  <si>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</si>
  <si>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</si>
  <si>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</si>
  <si>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</si>
  <si>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</si>
  <si>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</si>
  <si>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</si>
  <si>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</si>
  <si>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</si>
  <si>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</si>
  <si>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</si>
  <si>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</si>
  <si>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</si>
  <si>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</si>
  <si>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</si>
  <si>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</si>
  <si>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</si>
  <si>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</si>
  <si>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</si>
  <si>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</si>
  <si>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</si>
  <si>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</si>
  <si>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</si>
  <si>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</si>
  <si>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</si>
  <si>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</si>
  <si>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</si>
  <si>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</si>
  <si>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</si>
  <si>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</si>
  <si>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</si>
  <si>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</si>
  <si>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</si>
  <si>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</si>
  <si>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</si>
  <si>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</si>
  <si>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</si>
  <si>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</si>
  <si>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</si>
  <si>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</si>
  <si>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</si>
  <si>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</si>
  <si>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</si>
  <si>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</si>
  <si>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</si>
  <si>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</si>
  <si>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</si>
  <si>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</si>
  <si>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</si>
  <si>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</si>
  <si>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</si>
  <si>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</si>
  <si>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</si>
  <si>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</si>
  <si>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</si>
  <si>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</si>
  <si>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</si>
  <si>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</si>
  <si>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</si>
  <si>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</si>
  <si>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</si>
  <si>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</si>
  <si>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</si>
  <si>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</si>
  <si>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</si>
  <si>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</si>
  <si>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</si>
  <si>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</si>
  <si>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</si>
  <si>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</si>
  <si>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</si>
  <si>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</si>
  <si>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</si>
  <si>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</si>
  <si>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</si>
  <si>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</si>
  <si>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</si>
  <si>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</si>
  <si>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</si>
  <si>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</si>
  <si>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</si>
  <si>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</si>
  <si>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</si>
  <si>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</si>
  <si>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</si>
  <si>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</si>
  <si>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</si>
  <si>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</si>
  <si>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</si>
  <si>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</si>
  <si>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</si>
  <si>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</si>
  <si>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</si>
  <si>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</si>
  <si>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</si>
  <si>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</si>
  <si>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</si>
  <si>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</si>
  <si>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</si>
  <si>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</si>
  <si>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</si>
  <si>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</si>
  <si>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</si>
  <si>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</si>
  <si>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</si>
  <si>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</si>
  <si>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</si>
  <si>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</si>
  <si>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</si>
  <si>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</si>
  <si>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</si>
  <si>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</si>
  <si>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</si>
  <si>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</si>
  <si>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</si>
  <si>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</si>
  <si>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</si>
  <si>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</si>
  <si>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</si>
  <si>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</si>
  <si>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</si>
  <si>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</si>
  <si>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</si>
  <si>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</si>
  <si>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</si>
  <si>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</si>
  <si>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</si>
  <si>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</si>
  <si>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</si>
  <si>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</si>
  <si>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</si>
  <si>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</si>
  <si>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</si>
  <si>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</si>
  <si>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</si>
  <si>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</si>
  <si>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</si>
  <si>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</si>
  <si>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</si>
  <si>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</si>
  <si>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</si>
  <si>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</si>
  <si>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</si>
  <si>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</si>
  <si>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</si>
  <si>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</si>
  <si>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</si>
  <si>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</si>
  <si>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</si>
  <si>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</si>
  <si>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</si>
  <si>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</si>
  <si>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</si>
  <si>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</si>
  <si>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</si>
  <si>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</si>
  <si>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</si>
  <si>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</si>
  <si>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</si>
  <si>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</si>
  <si>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</si>
  <si>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</si>
  <si>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</si>
  <si>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</si>
  <si>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</si>
  <si>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</si>
  <si>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</si>
  <si>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</si>
  <si>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</si>
  <si>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</si>
  <si>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</si>
  <si>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</si>
  <si>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</si>
  <si>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</si>
  <si>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</si>
  <si>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</si>
  <si>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</si>
  <si>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</si>
  <si>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</si>
  <si>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</si>
  <si>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</si>
  <si>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</si>
  <si>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</si>
  <si>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</si>
  <si>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</si>
  <si>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</si>
  <si>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</si>
  <si>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</si>
  <si>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</si>
  <si>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</si>
  <si>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</si>
  <si>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</si>
  <si>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</si>
  <si>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</si>
  <si>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</si>
  <si>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</si>
  <si>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</si>
  <si>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</si>
  <si>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</si>
  <si>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</si>
  <si>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</si>
  <si>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</si>
  <si>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</si>
  <si>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</si>
  <si>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</si>
  <si>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</si>
  <si>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</si>
  <si>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</si>
  <si>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</si>
  <si>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</si>
  <si>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</si>
  <si>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</si>
  <si>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</si>
  <si>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</si>
  <si>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</si>
  <si>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</si>
  <si>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</si>
  <si>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</si>
  <si>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</si>
  <si>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</si>
  <si>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</si>
  <si>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</si>
  <si>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</si>
  <si>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</si>
  <si>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</si>
  <si>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</si>
  <si>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</si>
  <si>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</si>
  <si>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</si>
  <si>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</si>
  <si>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</si>
  <si>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</si>
  <si>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</si>
  <si>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</si>
  <si>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</si>
  <si>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</si>
  <si>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</si>
  <si>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</si>
  <si>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</si>
  <si>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</si>
  <si>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</si>
  <si>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</si>
  <si>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</si>
  <si>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</si>
  <si>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</si>
  <si>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</si>
  <si>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</si>
  <si>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</si>
  <si>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</si>
  <si>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</si>
  <si>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</si>
  <si>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</si>
  <si>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</si>
  <si>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</si>
  <si>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</si>
  <si>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</si>
  <si>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</si>
  <si>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</si>
  <si>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</si>
  <si>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</si>
  <si>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</si>
  <si>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</si>
  <si>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</si>
  <si>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</si>
  <si>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</si>
  <si>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</si>
  <si>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</si>
  <si>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</si>
  <si>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</si>
  <si>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</si>
  <si>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</si>
  <si>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</si>
  <si>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</si>
  <si>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</si>
  <si>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</si>
  <si>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</si>
  <si>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</si>
  <si>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</si>
  <si>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</si>
  <si>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</si>
  <si>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</si>
  <si>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</si>
  <si>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</si>
  <si>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</si>
  <si>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</si>
  <si>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</si>
  <si>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</si>
  <si>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</si>
  <si>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</si>
  <si>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</si>
  <si>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</si>
  <si>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</si>
  <si>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</si>
  <si>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</si>
  <si>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</si>
  <si>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</si>
  <si>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</si>
  <si>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</si>
  <si>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</si>
  <si>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</si>
  <si>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</si>
  <si>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</si>
  <si>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</si>
  <si>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</si>
  <si>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</si>
  <si>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</si>
  <si>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</si>
  <si>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</si>
  <si>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</si>
  <si>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</si>
  <si>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</si>
  <si>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</si>
  <si>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</si>
  <si>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</si>
  <si>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</si>
  <si>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</si>
  <si>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</si>
  <si>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</si>
  <si>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</si>
  <si>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</si>
  <si>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</si>
  <si>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</si>
  <si>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</si>
  <si>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</si>
  <si>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</si>
  <si>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</si>
  <si>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</si>
  <si>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</si>
  <si>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</si>
  <si>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</si>
  <si>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</si>
  <si>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</si>
  <si>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</si>
  <si>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</si>
  <si>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</si>
  <si>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</si>
  <si>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</si>
  <si>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</si>
  <si>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</si>
  <si>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</si>
  <si>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</si>
  <si>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</si>
  <si>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</si>
  <si>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</si>
  <si>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</si>
  <si>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</si>
  <si>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</si>
  <si>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</si>
  <si>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</si>
  <si>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</si>
  <si>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</si>
  <si>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</si>
  <si>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</si>
  <si>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</si>
  <si>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</si>
  <si>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</si>
  <si>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</si>
  <si>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</si>
  <si>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</si>
  <si>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</si>
  <si>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</si>
  <si>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</si>
  <si>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</si>
  <si>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</si>
  <si>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</si>
  <si>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</si>
  <si>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</si>
  <si>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</si>
  <si>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</si>
  <si>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</si>
  <si>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</si>
  <si>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</si>
  <si>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</si>
  <si>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</si>
  <si>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</si>
  <si>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</si>
  <si>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</si>
  <si>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</si>
  <si>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</si>
  <si>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</si>
  <si>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</si>
  <si>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</si>
  <si>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</si>
  <si>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</si>
  <si>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</si>
  <si>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</si>
  <si>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</si>
  <si>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</si>
  <si>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</si>
  <si>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</si>
  <si>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</si>
  <si>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</si>
  <si>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</si>
  <si>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</si>
  <si>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</si>
  <si>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</si>
  <si>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</si>
  <si>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</si>
  <si>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</si>
  <si>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</si>
  <si>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</si>
  <si>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</si>
  <si>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</si>
  <si>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</si>
  <si>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</si>
  <si>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</si>
  <si>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</si>
  <si>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</si>
  <si>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</si>
  <si>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</si>
  <si>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</si>
  <si>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</si>
  <si>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</si>
  <si>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</si>
  <si>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</si>
  <si>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</si>
  <si>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</si>
  <si>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</si>
  <si>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</si>
  <si>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</si>
  <si>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</si>
  <si>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</si>
  <si>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</si>
  <si>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</si>
  <si>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</si>
  <si>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</si>
  <si>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</si>
  <si>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</si>
  <si>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</si>
  <si>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</si>
  <si>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</si>
  <si>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</si>
  <si>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</si>
  <si>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</si>
  <si>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</si>
  <si>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</si>
  <si>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</si>
  <si>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</si>
  <si>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</si>
  <si>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</si>
  <si>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</si>
  <si>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</si>
  <si>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</si>
  <si>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</si>
  <si>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</si>
  <si>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</si>
  <si>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</si>
  <si>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</si>
  <si>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</si>
  <si>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</si>
  <si>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</si>
  <si>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</si>
  <si>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</si>
  <si>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</si>
  <si>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</si>
  <si>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</si>
  <si>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</si>
  <si>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</si>
  <si>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</si>
  <si>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</si>
  <si>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</si>
  <si>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</si>
  <si>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</si>
  <si>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</si>
  <si>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</si>
  <si>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</si>
  <si>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</si>
  <si>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</si>
  <si>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</si>
  <si>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</si>
  <si>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</si>
  <si>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</si>
  <si>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</si>
  <si>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</si>
  <si>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</si>
  <si>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</si>
  <si>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</si>
  <si>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</si>
  <si>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</si>
  <si>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</si>
  <si>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</si>
  <si>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</si>
  <si>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</si>
  <si>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</si>
  <si>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</si>
  <si>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</si>
  <si>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</si>
  <si>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</si>
  <si>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</si>
  <si>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</si>
  <si>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</si>
  <si>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</si>
  <si>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</si>
  <si>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</si>
  <si>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</si>
  <si>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</si>
  <si>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</si>
  <si>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</si>
  <si>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</si>
  <si>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</si>
  <si>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</si>
  <si>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</si>
  <si>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</si>
  <si>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</si>
  <si>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</si>
  <si>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</si>
  <si>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</si>
  <si>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</si>
  <si>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</si>
  <si>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</si>
  <si>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</si>
  <si>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</si>
  <si>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</si>
  <si>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</si>
  <si>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</si>
  <si>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</si>
  <si>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</si>
  <si>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</si>
  <si>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</si>
  <si>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</si>
  <si>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</si>
  <si>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</si>
  <si>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</si>
  <si>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</si>
  <si>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</si>
  <si>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</si>
  <si>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</si>
  <si>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</si>
  <si>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</si>
  <si>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</si>
  <si>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</si>
  <si>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</si>
  <si>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</si>
  <si>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</si>
  <si>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</si>
  <si>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</si>
  <si>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</si>
  <si>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</si>
  <si>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</si>
  <si>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</si>
  <si>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</si>
  <si>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</si>
  <si>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</si>
  <si>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</si>
  <si>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</si>
  <si>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</si>
  <si>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</si>
  <si>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</si>
  <si>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</si>
  <si>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</si>
  <si>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</si>
  <si>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</si>
  <si>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</si>
  <si>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</si>
  <si>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</si>
  <si>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</si>
  <si>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</si>
  <si>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</si>
  <si>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</si>
  <si>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</si>
  <si>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</si>
  <si>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</si>
  <si>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</si>
  <si>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</si>
  <si>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</si>
  <si>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</si>
  <si>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</si>
  <si>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</si>
  <si>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</si>
  <si>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</si>
  <si>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</si>
  <si>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</si>
  <si>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</si>
  <si>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</si>
  <si>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</si>
  <si>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</si>
  <si>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</si>
  <si>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</si>
  <si>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</si>
  <si>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</si>
  <si>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</si>
  <si>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</si>
  <si>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</si>
  <si>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</si>
  <si>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</si>
  <si>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</si>
  <si>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</si>
  <si>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</si>
  <si>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</si>
  <si>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</si>
  <si>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</si>
  <si>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</si>
  <si>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</si>
  <si>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</si>
  <si>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</si>
  <si>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</si>
  <si>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</si>
  <si>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</si>
  <si>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</si>
  <si>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</si>
  <si>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</si>
  <si>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</si>
  <si>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</si>
  <si>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</si>
  <si>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</si>
  <si>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</si>
  <si>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</si>
  <si>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</si>
  <si>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</si>
  <si>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</si>
  <si>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</si>
  <si>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</si>
  <si>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</si>
  <si>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</si>
  <si>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</si>
  <si>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</si>
  <si>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</si>
  <si>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</si>
  <si>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</si>
  <si>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</si>
  <si>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</si>
  <si>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</si>
  <si>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</si>
  <si>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</si>
  <si>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</si>
  <si>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</si>
  <si>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</si>
  <si>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</si>
  <si>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</si>
  <si>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</si>
  <si>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</si>
  <si>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</si>
  <si>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</si>
  <si>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</si>
  <si>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</si>
  <si>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</si>
  <si>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</si>
  <si>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</si>
  <si>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</si>
  <si>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</si>
  <si>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</si>
  <si>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</si>
  <si>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</si>
  <si>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</si>
  <si>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</si>
  <si>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</si>
  <si>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</si>
  <si>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</si>
  <si>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</si>
  <si>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</si>
  <si>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</si>
  <si>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</si>
  <si>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</si>
  <si>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</si>
  <si>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</si>
  <si>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</si>
  <si>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</si>
  <si>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</si>
  <si>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</si>
  <si>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</si>
  <si>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</si>
  <si>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</si>
  <si>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</si>
  <si>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</si>
  <si>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</si>
  <si>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</si>
  <si>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</si>
  <si>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</si>
  <si>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</si>
  <si>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</si>
  <si>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</si>
  <si>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</si>
  <si>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</si>
  <si>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</si>
  <si>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</si>
  <si>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</si>
  <si>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</si>
  <si>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</si>
  <si>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</si>
  <si>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</si>
  <si>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</si>
  <si>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</si>
  <si>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</si>
  <si>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</si>
  <si>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</si>
  <si>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</si>
  <si>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</si>
  <si>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</si>
  <si>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</si>
  <si>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</si>
  <si>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</si>
  <si>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</si>
  <si>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</si>
  <si>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</si>
  <si>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</si>
  <si>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</si>
  <si>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</si>
  <si>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</si>
  <si>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</si>
  <si>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</si>
  <si>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</si>
  <si>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</si>
  <si>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</si>
  <si>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</si>
  <si>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</si>
  <si>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</si>
  <si>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</si>
  <si>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</si>
  <si>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</si>
  <si>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</si>
  <si>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</si>
  <si>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</si>
  <si>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</si>
  <si>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</si>
  <si>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</si>
  <si>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</si>
  <si>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</si>
  <si>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</si>
  <si>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</si>
  <si>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</si>
  <si>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</si>
  <si>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</si>
  <si>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</si>
  <si>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</si>
  <si>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</si>
  <si>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</si>
  <si>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</si>
  <si>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</si>
  <si>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</si>
  <si>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</si>
  <si>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</si>
  <si>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</si>
  <si>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</si>
  <si>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</si>
  <si>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</si>
  <si>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</si>
  <si>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</si>
  <si>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</si>
  <si>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</si>
  <si>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</si>
  <si>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</si>
  <si>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</si>
  <si>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</si>
  <si>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</si>
  <si>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</si>
  <si>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</si>
  <si>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</si>
  <si>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</si>
  <si>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</si>
  <si>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</si>
  <si>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</si>
  <si>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</si>
  <si>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</si>
  <si>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</si>
  <si>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</si>
  <si>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</si>
  <si>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</si>
  <si>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</si>
  <si>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</si>
  <si>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</si>
  <si>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</si>
  <si>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</si>
  <si>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</si>
  <si>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</si>
  <si>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</si>
  <si>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</si>
  <si>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</si>
  <si>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</si>
  <si>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</si>
  <si>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</si>
  <si>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</si>
  <si>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</si>
  <si>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</si>
  <si>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</si>
  <si>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</si>
  <si>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</si>
  <si>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</si>
  <si>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</si>
  <si>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</si>
  <si>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</si>
  <si>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</si>
  <si>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</si>
  <si>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</si>
  <si>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</si>
  <si>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</si>
  <si>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</si>
  <si>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</si>
  <si>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</si>
  <si>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</si>
  <si>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</si>
  <si>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</si>
  <si>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</si>
  <si>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</si>
  <si>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</si>
  <si>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</si>
  <si>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</si>
  <si>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</si>
  <si>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</si>
  <si>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</si>
  <si>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</si>
  <si>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</si>
  <si>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</si>
  <si>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</si>
  <si>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</si>
  <si>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</si>
  <si>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</si>
  <si>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</si>
  <si>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</si>
  <si>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</si>
  <si>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</si>
  <si>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</si>
  <si>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</si>
  <si>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</si>
  <si>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</si>
  <si>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</si>
  <si>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</si>
  <si>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</si>
  <si>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</si>
  <si>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</si>
  <si>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</si>
  <si>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</si>
  <si>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</si>
  <si>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</si>
  <si>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</si>
  <si>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</si>
  <si>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</si>
  <si>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</si>
  <si>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</si>
  <si>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</si>
  <si>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</si>
  <si>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</si>
  <si>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</si>
  <si>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</si>
  <si>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</si>
  <si>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</si>
  <si>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</si>
  <si>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</si>
  <si>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</si>
  <si>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</si>
  <si>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</si>
  <si>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</si>
  <si>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</si>
  <si>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</si>
  <si>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</si>
  <si>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</si>
  <si>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</si>
  <si>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</si>
  <si>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</si>
  <si>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</si>
  <si>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</si>
  <si>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</si>
  <si>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</si>
  <si>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</si>
  <si>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</si>
  <si>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</si>
  <si>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</si>
  <si>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</si>
  <si>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</si>
  <si>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</si>
  <si>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</si>
  <si>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</si>
  <si>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</si>
  <si>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</si>
  <si>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</si>
  <si>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</si>
  <si>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</si>
  <si>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</si>
  <si>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</si>
  <si>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</si>
  <si>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</si>
  <si>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</si>
  <si>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</si>
  <si>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</si>
  <si>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</si>
  <si>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</si>
  <si>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</si>
  <si>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</si>
  <si>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</si>
  <si>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</si>
  <si>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</si>
  <si>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</si>
  <si>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</si>
  <si>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</si>
  <si>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</si>
  <si>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</si>
  <si>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</si>
  <si>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</si>
  <si>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</si>
  <si>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</si>
  <si>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</si>
  <si>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</si>
  <si>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</si>
  <si>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</si>
  <si>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</si>
  <si>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</si>
  <si>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</si>
  <si>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</si>
  <si>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</si>
  <si>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</si>
  <si>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</si>
  <si>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</si>
  <si>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</si>
  <si>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</si>
  <si>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</si>
  <si>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</si>
  <si>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</si>
  <si>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</si>
  <si>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</si>
  <si>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</si>
  <si>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</si>
  <si>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</si>
  <si>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</si>
  <si>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</si>
  <si>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</si>
  <si>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</si>
  <si>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</si>
  <si>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</si>
  <si>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</si>
  <si>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</si>
  <si>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</si>
  <si>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</si>
  <si>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</si>
  <si>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</si>
  <si>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</si>
  <si>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</si>
  <si>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</si>
  <si>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</si>
  <si>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</si>
  <si>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</si>
  <si>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</si>
  <si>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</si>
  <si>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</si>
  <si>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</si>
  <si>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</si>
  <si>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</si>
  <si>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</si>
  <si>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</si>
  <si>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</si>
  <si>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</si>
  <si>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</si>
  <si>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</si>
  <si>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</si>
  <si>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</si>
  <si>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</si>
  <si>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</si>
  <si>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</si>
  <si>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</si>
  <si>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</si>
  <si>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</si>
  <si>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</si>
  <si>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</si>
  <si>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</si>
  <si>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</si>
  <si>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</si>
  <si>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</si>
  <si>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</si>
  <si>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</si>
  <si>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</si>
  <si>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</si>
  <si>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</si>
  <si>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</si>
  <si>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</si>
  <si>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</si>
  <si>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</si>
  <si>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</si>
  <si>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</si>
  <si>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</si>
  <si>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</si>
  <si>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</si>
  <si>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</si>
  <si>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</si>
  <si>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</si>
  <si>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</si>
  <si>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</si>
  <si>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</si>
  <si>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</si>
  <si>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</si>
  <si>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</si>
  <si>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</si>
  <si>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</si>
  <si>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</si>
  <si>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</si>
  <si>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</si>
  <si>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</si>
  <si>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</si>
  <si>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</si>
  <si>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</si>
  <si>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</si>
  <si>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</si>
  <si>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</si>
  <si>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</si>
  <si>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</si>
  <si>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</si>
  <si>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</si>
  <si>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</si>
  <si>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</si>
  <si>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</si>
  <si>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</si>
  <si>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</si>
  <si>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</si>
  <si>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</si>
  <si>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</si>
  <si>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</si>
  <si>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</si>
  <si>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</si>
  <si>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</si>
  <si>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</si>
  <si>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</si>
  <si>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</si>
  <si>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</si>
  <si>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</si>
  <si>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</si>
  <si>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</si>
  <si>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</si>
  <si>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</si>
  <si>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</si>
  <si>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</si>
  <si>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</si>
  <si>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</si>
  <si>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</si>
  <si>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</si>
  <si>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</si>
  <si>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</si>
  <si>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</si>
  <si>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</si>
  <si>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</si>
  <si>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</si>
  <si>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</si>
  <si>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</si>
  <si>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</si>
  <si>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</si>
  <si>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</si>
  <si>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</si>
  <si>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</si>
  <si>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</si>
  <si>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</si>
  <si>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</si>
  <si>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</si>
  <si>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</si>
  <si>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</si>
  <si>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</si>
  <si>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</si>
  <si>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</si>
  <si>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</si>
  <si>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</si>
  <si>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</si>
  <si>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</si>
  <si>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</si>
  <si>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</si>
  <si>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</si>
  <si>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</si>
  <si>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</si>
  <si>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</si>
  <si>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</si>
  <si>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</si>
  <si>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</si>
  <si>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</si>
  <si>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</si>
  <si>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</si>
  <si>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</si>
  <si>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</si>
  <si>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</si>
  <si>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</si>
  <si>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</si>
  <si>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</si>
  <si>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</si>
  <si>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</si>
  <si>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</si>
  <si>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</si>
  <si>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</si>
  <si>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</si>
  <si>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</si>
  <si>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</si>
  <si>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</si>
  <si>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</si>
  <si>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</si>
  <si>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</si>
  <si>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</si>
  <si>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</si>
  <si>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</si>
  <si>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</si>
  <si>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</si>
  <si>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</si>
  <si>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</si>
  <si>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</si>
  <si>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</si>
  <si>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</si>
  <si>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</si>
  <si>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</si>
  <si>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</si>
  <si>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</si>
  <si>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</si>
  <si>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</si>
  <si>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</si>
  <si>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</si>
  <si>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</si>
  <si>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</si>
  <si>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</si>
  <si>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</si>
  <si>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</si>
  <si>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</si>
  <si>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</si>
  <si>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</si>
  <si>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</si>
  <si>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</si>
  <si>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</si>
  <si>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</si>
  <si>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</si>
  <si>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</si>
  <si>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</si>
  <si>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</si>
  <si>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</si>
  <si>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</si>
  <si>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</si>
  <si>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</si>
  <si>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</si>
  <si>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</si>
  <si>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</si>
  <si>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</si>
  <si>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</si>
  <si>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</si>
  <si>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</si>
  <si>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</si>
  <si>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</si>
  <si>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</si>
  <si>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</si>
  <si>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</si>
  <si>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</si>
  <si>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</si>
  <si>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</si>
  <si>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</si>
  <si>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</si>
  <si>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</si>
  <si>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</si>
  <si>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</si>
  <si>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</si>
  <si>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</si>
  <si>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</si>
  <si>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</si>
  <si>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</si>
  <si>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</si>
  <si>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</si>
  <si>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</si>
  <si>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</si>
  <si>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</si>
  <si>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</si>
  <si>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</si>
  <si>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</si>
  <si>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</si>
  <si>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</si>
  <si>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</si>
  <si>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</si>
  <si>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</si>
  <si>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</si>
  <si>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</si>
  <si>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</si>
  <si>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</si>
  <si>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</si>
  <si>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</si>
  <si>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</si>
  <si>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</si>
  <si>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</si>
  <si>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</si>
  <si>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</si>
  <si>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</si>
  <si>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</si>
  <si>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</si>
  <si>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</si>
  <si>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</si>
  <si>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</si>
  <si>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</si>
  <si>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</si>
  <si>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</si>
  <si>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</si>
  <si>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</si>
  <si>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</si>
  <si>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</si>
  <si>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</si>
  <si>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</si>
  <si>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</si>
  <si>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</si>
  <si>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</si>
  <si>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</si>
  <si>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</si>
  <si>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</si>
  <si>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</si>
  <si>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</si>
  <si>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</si>
  <si>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</si>
  <si>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</si>
  <si>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</si>
  <si>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</si>
  <si>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</si>
  <si>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</si>
  <si>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</si>
  <si>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</si>
  <si>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</si>
  <si>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</si>
  <si>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</si>
  <si>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</si>
  <si>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</si>
  <si>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</si>
  <si>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</si>
  <si>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</si>
  <si>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</si>
  <si>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</si>
  <si>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</si>
  <si>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</si>
  <si>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</si>
  <si>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</si>
  <si>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</si>
  <si>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</si>
  <si>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</si>
  <si>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</si>
  <si>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</si>
  <si>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</si>
  <si>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</si>
  <si>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</si>
  <si>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</si>
  <si>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</si>
  <si>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</si>
  <si>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</si>
  <si>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</si>
  <si>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</si>
  <si>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</si>
  <si>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</si>
  <si>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</si>
  <si>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</si>
  <si>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</si>
  <si>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</si>
  <si>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</si>
  <si>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</si>
  <si>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</si>
  <si>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</si>
  <si>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</si>
  <si>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</si>
  <si>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</si>
  <si>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</si>
  <si>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</si>
  <si>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</si>
  <si>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</si>
  <si>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</si>
  <si>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</si>
  <si>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</si>
  <si>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</si>
  <si>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</si>
  <si>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</si>
  <si>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</si>
  <si>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</si>
  <si>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</si>
  <si>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</si>
  <si>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</si>
  <si>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</si>
  <si>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</si>
  <si>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</si>
  <si>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</si>
  <si>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</si>
  <si>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</si>
  <si>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</si>
  <si>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</si>
  <si>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</si>
  <si>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</si>
  <si>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</si>
  <si>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</si>
  <si>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</si>
  <si>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</si>
  <si>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</si>
  <si>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</si>
  <si>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</si>
  <si>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</si>
  <si>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</si>
  <si>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</si>
  <si>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</si>
  <si>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</si>
  <si>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</si>
  <si>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</si>
  <si>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</si>
  <si>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</si>
  <si>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</si>
  <si>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</si>
  <si>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</si>
  <si>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</si>
  <si>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</si>
  <si>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</si>
  <si>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</si>
  <si>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</si>
  <si>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</si>
  <si>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</si>
  <si>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</si>
  <si>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</si>
  <si>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</si>
  <si>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</si>
  <si>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</si>
  <si>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</si>
  <si>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</si>
  <si>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</si>
  <si>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</si>
  <si>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</si>
  <si>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</si>
  <si>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</si>
  <si>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</si>
  <si>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</si>
  <si>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</si>
  <si>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</si>
  <si>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</si>
  <si>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</si>
  <si>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</si>
  <si>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</si>
  <si>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</si>
  <si>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</si>
  <si>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</si>
  <si>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</si>
  <si>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</si>
  <si>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</si>
  <si>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</si>
  <si>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</si>
  <si>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</si>
  <si>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</si>
  <si>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</si>
  <si>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</si>
  <si>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</si>
  <si>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</si>
  <si>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</si>
  <si>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</si>
  <si>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</si>
  <si>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</si>
  <si>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</si>
  <si>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</si>
  <si>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</si>
  <si>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</si>
  <si>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</si>
  <si>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</si>
  <si>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</si>
  <si>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</si>
  <si>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</si>
  <si>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</si>
  <si>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</si>
  <si>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</si>
  <si>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</si>
  <si>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</si>
  <si>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</si>
  <si>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</si>
  <si>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</si>
  <si>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</si>
  <si>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</si>
  <si>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</si>
  <si>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</si>
  <si>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</si>
  <si>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</si>
  <si>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</si>
  <si>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</si>
  <si>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</si>
  <si>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</si>
  <si>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</si>
  <si>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</si>
  <si>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</si>
  <si>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</si>
  <si>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</si>
  <si>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</si>
  <si>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</si>
  <si>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</si>
  <si>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</si>
  <si>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</si>
  <si>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</si>
  <si>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</si>
  <si>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</si>
  <si>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</si>
  <si>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</si>
  <si>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</si>
  <si>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</si>
  <si>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</si>
  <si>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</si>
  <si>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</si>
  <si>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</si>
  <si>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</si>
  <si>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</si>
  <si>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</si>
  <si>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</si>
  <si>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</si>
  <si>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</si>
  <si>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</si>
  <si>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</si>
  <si>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</si>
  <si>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</si>
  <si>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</si>
  <si>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</si>
  <si>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</si>
  <si>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</si>
  <si>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</si>
  <si>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</si>
  <si>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</si>
  <si>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</si>
  <si>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</si>
  <si>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</si>
  <si>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</si>
  <si>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</si>
  <si>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</si>
  <si>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</si>
  <si>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</si>
  <si>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</si>
  <si>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</si>
  <si>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</si>
  <si>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</si>
  <si>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</si>
  <si>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</si>
  <si>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</si>
  <si>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</si>
  <si>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</si>
  <si>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</si>
  <si>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</si>
  <si>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</si>
  <si>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</si>
  <si>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</si>
  <si>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</si>
  <si>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</si>
  <si>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</si>
  <si>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</si>
  <si>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</si>
  <si>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</si>
  <si>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</si>
  <si>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</si>
  <si>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</si>
  <si>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</si>
  <si>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</si>
  <si>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</si>
  <si>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</si>
  <si>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</si>
  <si>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</si>
  <si>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</si>
  <si>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</si>
  <si>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</si>
  <si>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</si>
  <si>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</si>
  <si>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</si>
  <si>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</si>
  <si>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</si>
  <si>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</si>
  <si>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</si>
  <si>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</si>
  <si>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</si>
  <si>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</si>
  <si>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</si>
  <si>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</si>
  <si>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</si>
  <si>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</si>
  <si>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</si>
  <si>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</si>
  <si>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</si>
  <si>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</si>
  <si>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</si>
  <si>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</si>
  <si>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</si>
  <si>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</si>
  <si>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</si>
  <si>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</si>
  <si>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</si>
  <si>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</si>
  <si>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</si>
  <si>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</si>
  <si>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</si>
  <si>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</si>
  <si>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</si>
  <si>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</si>
  <si>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</si>
  <si>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</si>
  <si>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</si>
  <si>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</si>
  <si>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</si>
  <si>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</si>
  <si>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</si>
  <si>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</si>
  <si>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</si>
  <si>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</si>
  <si>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</si>
  <si>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</si>
  <si>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</si>
  <si>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</si>
  <si>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</si>
  <si>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</si>
  <si>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</si>
  <si>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</si>
  <si>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</si>
  <si>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</si>
  <si>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</si>
  <si>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</si>
  <si>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</si>
  <si>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</si>
  <si>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</si>
  <si>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</si>
  <si>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</si>
  <si>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</si>
  <si>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</si>
  <si>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</si>
  <si>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</si>
  <si>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</si>
  <si>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</si>
  <si>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</si>
  <si>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</si>
  <si>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</si>
  <si>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</si>
  <si>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</si>
  <si>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</si>
  <si>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</si>
  <si>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</si>
  <si>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</si>
  <si>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</si>
  <si>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</si>
  <si>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</si>
  <si>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</si>
  <si>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</si>
  <si>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</si>
  <si>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</si>
  <si>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</si>
  <si>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</si>
  <si>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</si>
  <si>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</si>
  <si>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</si>
  <si>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</si>
  <si>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</si>
  <si>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</si>
  <si>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</si>
  <si>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</si>
  <si>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</si>
  <si>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</si>
  <si>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</si>
  <si>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</si>
  <si>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</si>
  <si>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</si>
  <si>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</si>
  <si>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</si>
  <si>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</si>
  <si>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</si>
  <si>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</si>
  <si>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</si>
  <si>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</si>
  <si>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</si>
  <si>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</si>
  <si>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</si>
  <si>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</si>
  <si>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</si>
  <si>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</si>
  <si>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</si>
  <si>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</si>
  <si>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</si>
  <si>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</si>
  <si>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</si>
  <si>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</si>
  <si>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</si>
  <si>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</si>
  <si>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</si>
  <si>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</si>
  <si>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</si>
  <si>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</si>
  <si>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</si>
  <si>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</si>
  <si>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</si>
  <si>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</si>
  <si>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</si>
  <si>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</si>
  <si>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</si>
  <si>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</si>
  <si>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</si>
  <si>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</si>
  <si>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</si>
  <si>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</si>
  <si>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</si>
  <si>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</si>
  <si>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</si>
  <si>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</si>
  <si>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</si>
  <si>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</si>
  <si>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</si>
  <si>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</si>
  <si>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</si>
  <si>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</si>
  <si>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</si>
  <si>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</si>
  <si>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</si>
  <si>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</si>
  <si>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</si>
  <si>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</si>
  <si>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</si>
  <si>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</si>
  <si>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</si>
  <si>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</si>
  <si>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</si>
  <si>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</si>
  <si>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</si>
  <si>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</si>
  <si>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</si>
  <si>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</si>
  <si>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</si>
  <si>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</si>
  <si>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</si>
  <si>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</si>
  <si>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</si>
  <si>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</si>
  <si>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</si>
  <si>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</si>
  <si>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</si>
  <si>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</si>
  <si>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</si>
  <si>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</si>
  <si>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</si>
  <si>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</si>
  <si>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</si>
  <si>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</si>
  <si>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</si>
  <si>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</si>
  <si>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</si>
  <si>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</si>
  <si>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</si>
  <si>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</si>
  <si>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</si>
  <si>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</si>
  <si>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</si>
  <si>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</si>
  <si>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</si>
  <si>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</si>
  <si>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</si>
  <si>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</si>
  <si>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</si>
  <si>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</si>
  <si>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</si>
  <si>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</si>
  <si>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</si>
  <si>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</si>
  <si>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</si>
  <si>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</si>
  <si>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</si>
  <si>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</si>
  <si>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</si>
  <si>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</si>
  <si>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</si>
  <si>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</si>
  <si>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</si>
  <si>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</si>
  <si>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</si>
  <si>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</si>
  <si>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</si>
  <si>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</si>
  <si>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</si>
  <si>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</si>
  <si>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</si>
  <si>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</si>
  <si>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</si>
  <si>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</si>
  <si>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</si>
  <si>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</si>
  <si>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</si>
  <si>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</si>
  <si>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</si>
  <si>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</si>
  <si>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</si>
  <si>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</si>
  <si>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</si>
  <si>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</si>
  <si>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</si>
  <si>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</si>
  <si>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</si>
  <si>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</si>
  <si>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</si>
  <si>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</si>
  <si>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</si>
  <si>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</si>
  <si>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</si>
  <si>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</si>
  <si>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</si>
  <si>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</si>
  <si>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</si>
  <si>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</si>
  <si>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</si>
  <si>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</si>
  <si>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</si>
  <si>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</si>
  <si>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</si>
  <si>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</si>
  <si>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</si>
  <si>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</si>
  <si>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</si>
  <si>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</si>
  <si>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</si>
  <si>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</si>
  <si>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</si>
  <si>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</si>
  <si>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</si>
  <si>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</si>
  <si>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</si>
  <si>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</si>
  <si>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</si>
  <si>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</si>
  <si>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</si>
  <si>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</si>
  <si>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</si>
  <si>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</si>
  <si>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</si>
  <si>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</si>
  <si>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</si>
  <si>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</si>
  <si>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</si>
  <si>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</si>
  <si>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</si>
  <si>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</si>
  <si>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</si>
  <si>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</si>
  <si>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</si>
  <si>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</si>
  <si>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</si>
  <si>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</si>
  <si>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</si>
  <si>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</si>
  <si>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</si>
  <si>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</si>
  <si>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</si>
  <si>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</si>
  <si>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</si>
  <si>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</si>
  <si>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</si>
  <si>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</si>
  <si>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</si>
  <si>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</si>
  <si>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</si>
  <si>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</si>
  <si>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</si>
  <si>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</si>
  <si>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</si>
  <si>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</si>
  <si>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</si>
  <si>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</si>
  <si>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</si>
  <si>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</si>
  <si>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</si>
  <si>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</si>
  <si>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</si>
  <si>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</si>
  <si>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</si>
  <si>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</si>
  <si>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</si>
  <si>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</si>
  <si>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</si>
  <si>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</si>
  <si>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</si>
  <si>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</si>
  <si>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</si>
  <si>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</si>
  <si>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</si>
  <si>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</si>
  <si>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</si>
  <si>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</si>
  <si>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</si>
  <si>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</si>
  <si>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</si>
  <si>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</si>
  <si>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</si>
  <si>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</si>
  <si>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</si>
  <si>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</si>
  <si>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</si>
  <si>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</si>
  <si>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</si>
  <si>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</si>
  <si>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</si>
  <si>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</si>
  <si>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</si>
  <si>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</si>
  <si>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</si>
  <si>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</si>
  <si>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</si>
  <si>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</si>
  <si>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</si>
  <si>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</si>
  <si>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</si>
  <si>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</si>
  <si>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</si>
  <si>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</si>
  <si>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</si>
  <si>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</si>
  <si>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</si>
  <si>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</si>
  <si>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</si>
  <si>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</si>
  <si>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</si>
  <si>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</si>
  <si>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</si>
  <si>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</si>
  <si>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</si>
  <si>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</si>
  <si>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</si>
  <si>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</si>
  <si>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</si>
  <si>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</si>
  <si>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</si>
  <si>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</si>
  <si>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</si>
  <si>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</si>
  <si>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</si>
  <si>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</si>
  <si>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</si>
  <si>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</si>
  <si>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</si>
  <si>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</si>
  <si>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</si>
  <si>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</si>
  <si>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</si>
  <si>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</si>
  <si>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</si>
  <si>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</si>
  <si>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</si>
  <si>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</si>
  <si>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</si>
  <si>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</si>
  <si>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</si>
  <si>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</si>
  <si>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</si>
  <si>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</si>
  <si>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</si>
  <si>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</si>
  <si>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</si>
  <si>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</si>
  <si>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</si>
  <si>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</si>
  <si>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</si>
  <si>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</si>
  <si>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</si>
  <si>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</si>
  <si>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</si>
  <si>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</si>
  <si>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</si>
  <si>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</si>
  <si>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</si>
  <si>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</si>
  <si>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</si>
  <si>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</si>
  <si>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</si>
  <si>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</si>
  <si>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</si>
  <si>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</si>
  <si>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</si>
  <si>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</si>
  <si>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</si>
  <si>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</si>
  <si>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</si>
  <si>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</si>
  <si>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</si>
  <si>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</si>
  <si>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</si>
  <si>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</si>
  <si>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</si>
  <si>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</si>
  <si>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</si>
  <si>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</si>
  <si>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</si>
  <si>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</si>
  <si>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</si>
  <si>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</si>
  <si>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</si>
  <si>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</si>
  <si>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</si>
  <si>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</si>
  <si>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</si>
  <si>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</si>
  <si>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</si>
  <si>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</si>
  <si>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</si>
  <si>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</si>
  <si>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</si>
  <si>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</si>
  <si>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</si>
  <si>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</si>
  <si>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</si>
  <si>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</si>
  <si>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</si>
  <si>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</si>
  <si>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</si>
  <si>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</si>
  <si>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</si>
  <si>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</si>
  <si>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</si>
  <si>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</si>
  <si>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</si>
  <si>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</si>
  <si>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</si>
  <si>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</si>
  <si>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</si>
  <si>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</si>
  <si>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</si>
  <si>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</si>
  <si>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</si>
  <si>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</si>
  <si>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</si>
  <si>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</si>
  <si>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</si>
  <si>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</si>
  <si>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</si>
  <si>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</si>
  <si>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</si>
  <si>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</si>
  <si>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</si>
  <si>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</si>
  <si>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</si>
  <si>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</si>
  <si>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</si>
  <si>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</si>
  <si>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</si>
  <si>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</si>
  <si>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</si>
  <si>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</si>
  <si>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</si>
  <si>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</si>
  <si>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</si>
  <si>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</si>
  <si>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</si>
  <si>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</si>
  <si>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</si>
  <si>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</si>
  <si>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</si>
  <si>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</si>
  <si>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</si>
  <si>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</si>
  <si>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</si>
  <si>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</si>
  <si>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</si>
  <si>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</si>
  <si>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</si>
  <si>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</si>
  <si>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</si>
  <si>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</si>
  <si>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</si>
  <si>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</si>
  <si>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</si>
  <si>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</si>
  <si>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</si>
  <si>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</si>
  <si>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</si>
  <si>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</si>
  <si>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</si>
  <si>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</si>
  <si>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</si>
  <si>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</si>
  <si>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</si>
  <si>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</si>
  <si>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</si>
  <si>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</si>
  <si>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</si>
  <si>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</si>
  <si>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</si>
  <si>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</si>
  <si>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</si>
  <si>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</si>
  <si>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</si>
  <si>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</si>
  <si>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</si>
  <si>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</si>
  <si>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</si>
  <si>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</si>
  <si>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</si>
  <si>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</si>
  <si>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</si>
  <si>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</si>
  <si>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</si>
  <si>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</si>
  <si>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</si>
  <si>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</si>
  <si>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</si>
  <si>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</si>
  <si>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</si>
  <si>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</si>
  <si>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</si>
  <si>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</si>
  <si>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</si>
  <si>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</si>
  <si>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</si>
  <si>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</si>
  <si>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</si>
  <si>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</si>
  <si>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</si>
  <si>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</si>
  <si>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</si>
  <si>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</si>
  <si>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</si>
  <si>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</si>
  <si>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</si>
  <si>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</si>
  <si>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</si>
  <si>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</si>
  <si>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</si>
  <si>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</si>
  <si>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</si>
  <si>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</si>
  <si>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</si>
  <si>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</si>
  <si>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</si>
  <si>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</si>
  <si>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</si>
  <si>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</si>
  <si>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</si>
  <si>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</si>
  <si>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</si>
  <si>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</si>
  <si>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</si>
  <si>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</si>
  <si>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</si>
  <si>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</si>
  <si>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</si>
  <si>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</si>
  <si>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</si>
  <si>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</si>
  <si>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</si>
  <si>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</si>
  <si>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</si>
  <si>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</si>
  <si>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</si>
  <si>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</si>
  <si>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</si>
  <si>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</si>
  <si>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</si>
  <si>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</si>
  <si>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</si>
  <si>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</si>
  <si>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</si>
  <si>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</si>
  <si>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</si>
  <si>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</si>
  <si>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</si>
  <si>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</si>
  <si>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</si>
  <si>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</si>
  <si>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</si>
  <si>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</si>
  <si>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</si>
  <si>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</si>
  <si>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</si>
  <si>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</si>
  <si>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</si>
  <si>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</si>
  <si>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</si>
  <si>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</si>
  <si>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</si>
  <si>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</si>
  <si>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</si>
  <si>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</si>
  <si>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</si>
  <si>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</si>
  <si>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</si>
  <si>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</si>
  <si>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</si>
  <si>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</si>
  <si>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</si>
  <si>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</si>
  <si>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</si>
  <si>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</si>
  <si>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</si>
  <si>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</si>
  <si>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</si>
  <si>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</si>
  <si>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</si>
  <si>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</si>
  <si>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</si>
  <si>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</si>
  <si>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</si>
  <si>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</si>
  <si>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</si>
  <si>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</si>
  <si>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</si>
  <si>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</si>
  <si>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</si>
  <si>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</si>
  <si>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</si>
  <si>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</si>
  <si>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</si>
  <si>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</si>
  <si>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</si>
  <si>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</si>
  <si>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</si>
  <si>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</si>
  <si>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</si>
  <si>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</si>
  <si>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</si>
  <si>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</si>
  <si>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</si>
  <si>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</si>
  <si>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</si>
  <si>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</si>
  <si>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</si>
  <si>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</si>
  <si>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</si>
  <si>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</si>
  <si>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</si>
  <si>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</si>
  <si>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</si>
  <si>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</si>
  <si>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</si>
  <si>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</si>
  <si>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</si>
  <si>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</si>
  <si>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</si>
  <si>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</si>
  <si>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</si>
  <si>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</si>
  <si>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</si>
  <si>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</si>
  <si>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</si>
  <si>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</si>
  <si>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</si>
  <si>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</si>
  <si>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</si>
  <si>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</si>
  <si>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</si>
  <si>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</si>
  <si>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</si>
  <si>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</si>
  <si>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</si>
  <si>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</si>
  <si>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</si>
  <si>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</si>
  <si>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</si>
  <si>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</si>
  <si>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</si>
  <si>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</si>
  <si>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</si>
  <si>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</si>
  <si>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</si>
  <si>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</si>
  <si>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</si>
  <si>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</si>
  <si>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</si>
  <si>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</si>
  <si>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</si>
  <si>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</si>
  <si>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</si>
  <si>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</si>
  <si>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</si>
  <si>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</si>
  <si>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</si>
  <si>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</si>
  <si>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</si>
  <si>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</si>
  <si>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</si>
  <si>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</si>
  <si>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</si>
  <si>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</si>
  <si>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</si>
  <si>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</si>
  <si>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</si>
  <si>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</si>
  <si>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</si>
  <si>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</si>
  <si>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</si>
  <si>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</si>
  <si>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</si>
  <si>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</si>
  <si>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</si>
  <si>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</si>
  <si>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</si>
  <si>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</si>
  <si>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</si>
  <si>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</si>
  <si>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</si>
  <si>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</si>
  <si>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</si>
  <si>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</si>
  <si>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</si>
  <si>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</si>
  <si>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</si>
  <si>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</si>
  <si>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</si>
  <si>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</si>
  <si>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</si>
  <si>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</si>
  <si>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</si>
  <si>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</si>
  <si>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</si>
  <si>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</si>
  <si>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</si>
  <si>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</si>
  <si>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</si>
  <si>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</si>
  <si>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</si>
  <si>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</si>
  <si>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</si>
  <si>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</si>
  <si>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</si>
  <si>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</si>
  <si>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</si>
  <si>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</si>
  <si>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</si>
  <si>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</si>
  <si>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</si>
  <si>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</si>
  <si>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</si>
  <si>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</si>
  <si>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</si>
  <si>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</si>
  <si>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</si>
  <si>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</si>
  <si>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</si>
  <si>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</si>
  <si>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</si>
  <si>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</si>
  <si>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</si>
  <si>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</si>
  <si>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</si>
  <si>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</si>
  <si>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</si>
  <si>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</si>
  <si>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</si>
  <si>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</si>
  <si>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</si>
  <si>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</si>
  <si>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</si>
  <si>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</si>
  <si>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</si>
  <si>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</si>
  <si>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</si>
  <si>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</si>
  <si>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</si>
  <si>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</si>
  <si>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</si>
  <si>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</si>
  <si>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</si>
  <si>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</si>
  <si>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</si>
  <si>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</si>
  <si>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</si>
  <si>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</si>
  <si>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</si>
  <si>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</si>
  <si>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</si>
  <si>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</si>
  <si>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</si>
  <si>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</si>
  <si>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</si>
  <si>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</si>
  <si>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</si>
  <si>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</si>
  <si>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</si>
  <si>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</si>
  <si>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</si>
  <si>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</si>
  <si>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</si>
  <si>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</si>
  <si>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</si>
  <si>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</si>
  <si>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</si>
  <si>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</si>
  <si>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</si>
  <si>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</si>
  <si>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</si>
  <si>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</si>
  <si>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</si>
  <si>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</si>
  <si>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</si>
  <si>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</si>
  <si>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</si>
  <si>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</si>
  <si>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</si>
  <si>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</si>
  <si>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</si>
  <si>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</si>
  <si>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</si>
  <si>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</si>
  <si>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</si>
  <si>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</si>
  <si>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</si>
  <si>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</si>
  <si>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</si>
  <si>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</si>
  <si>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</si>
  <si>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</si>
  <si>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</si>
  <si>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</si>
  <si>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</si>
  <si>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</si>
  <si>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</si>
  <si>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</si>
  <si>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</si>
  <si>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</si>
  <si>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</si>
  <si>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</si>
  <si>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</si>
  <si>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</si>
  <si>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</si>
  <si>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</si>
  <si>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</si>
  <si>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</si>
  <si>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</si>
  <si>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</si>
  <si>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</si>
  <si>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</si>
  <si>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</si>
  <si>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</si>
  <si>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</si>
  <si>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</si>
  <si>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</si>
  <si>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</si>
  <si>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</si>
  <si>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</si>
  <si>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</si>
  <si>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</si>
  <si>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</si>
  <si>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</si>
  <si>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</si>
  <si>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</si>
  <si>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</si>
  <si>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</si>
  <si>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</si>
  <si>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</si>
  <si>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</si>
  <si>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</si>
  <si>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</si>
  <si>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</si>
  <si>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</si>
  <si>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</si>
  <si>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</si>
  <si>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</si>
  <si>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</si>
  <si>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</si>
  <si>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</si>
  <si>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</si>
  <si>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</si>
  <si>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</si>
  <si>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</si>
  <si>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</si>
  <si>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</si>
  <si>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</si>
  <si>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</si>
  <si>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</si>
  <si>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</si>
  <si>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</si>
  <si>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</si>
  <si>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</si>
  <si>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</si>
  <si>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</si>
  <si>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</si>
  <si>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</si>
  <si>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</si>
  <si>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</si>
  <si>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</si>
  <si>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</si>
  <si>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</si>
  <si>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</si>
  <si>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</si>
  <si>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</si>
  <si>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</si>
  <si>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</si>
  <si>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</si>
  <si>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</si>
  <si>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</si>
  <si>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</si>
  <si>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</si>
  <si>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</si>
  <si>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</si>
  <si>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</si>
  <si>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</si>
  <si>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</si>
  <si>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</si>
  <si>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</si>
  <si>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</si>
  <si>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</si>
  <si>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</si>
  <si>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</si>
  <si>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</si>
  <si>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</si>
  <si>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</si>
  <si>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</si>
  <si>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</si>
  <si>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</si>
  <si>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</si>
  <si>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</si>
  <si>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</si>
  <si>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</si>
  <si>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</si>
  <si>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</si>
  <si>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</si>
  <si>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</si>
  <si>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</si>
  <si>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</si>
  <si>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</si>
  <si>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</si>
  <si>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</si>
  <si>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</si>
  <si>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</si>
  <si>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</si>
  <si>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</si>
  <si>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</si>
  <si>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</si>
  <si>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</si>
  <si>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</si>
  <si>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</si>
  <si>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</si>
  <si>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</si>
  <si>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</si>
  <si>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</si>
  <si>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</si>
  <si>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</si>
  <si>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</si>
  <si>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</si>
  <si>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</si>
  <si>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</si>
  <si>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</si>
  <si>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</si>
  <si>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</si>
  <si>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</si>
  <si>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</si>
  <si>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</si>
  <si>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</si>
  <si>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</si>
  <si>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</si>
  <si>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</si>
  <si>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</si>
  <si>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</si>
  <si>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</si>
  <si>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</si>
  <si>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</si>
  <si>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</si>
  <si>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</si>
  <si>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</si>
  <si>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</si>
  <si>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</si>
  <si>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</si>
  <si>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</si>
  <si>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</si>
  <si>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</si>
  <si>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</si>
  <si>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</si>
  <si>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</si>
  <si>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</si>
  <si>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</si>
  <si>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</si>
  <si>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</si>
  <si>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</si>
  <si>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</si>
  <si>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</si>
  <si>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</si>
  <si>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</si>
  <si>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</si>
  <si>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</si>
  <si>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</si>
  <si>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</si>
  <si>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</si>
  <si>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</si>
  <si>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</si>
  <si>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</si>
  <si>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</si>
  <si>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</si>
  <si>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</si>
  <si>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</si>
  <si>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</si>
  <si>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</si>
  <si>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</si>
  <si>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</si>
  <si>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</si>
  <si>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</si>
  <si>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</si>
  <si>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</si>
  <si>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</si>
  <si>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</si>
  <si>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</si>
  <si>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</si>
  <si>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</si>
  <si>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</si>
  <si>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</si>
  <si>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</si>
  <si>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</si>
  <si>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</si>
  <si>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</si>
  <si>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</si>
  <si>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</si>
  <si>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</si>
  <si>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</si>
  <si>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</si>
  <si>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</si>
  <si>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</si>
  <si>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</si>
  <si>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</si>
  <si>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</si>
  <si>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</si>
  <si>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</si>
  <si>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</si>
  <si>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</si>
  <si>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</si>
  <si>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</si>
  <si>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</si>
  <si>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</si>
  <si>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</si>
  <si>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</si>
  <si>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</si>
  <si>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</si>
  <si>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</si>
  <si>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</si>
  <si>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</si>
  <si>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</si>
  <si>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</si>
  <si>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</si>
  <si>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</si>
  <si>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</si>
  <si>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</si>
  <si>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</si>
  <si>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</si>
  <si>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</si>
  <si>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</si>
  <si>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</si>
  <si>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</si>
  <si>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</si>
  <si>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</si>
  <si>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</si>
  <si>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</si>
  <si>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</si>
  <si>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</si>
  <si>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</si>
  <si>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</si>
  <si>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</si>
  <si>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</si>
  <si>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</si>
  <si>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</si>
  <si>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</si>
  <si>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</si>
  <si>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</si>
  <si>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</si>
  <si>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</si>
  <si>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</si>
  <si>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</si>
  <si>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</si>
  <si>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</si>
  <si>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</si>
  <si>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</si>
  <si>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</si>
  <si>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</si>
  <si>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</si>
  <si>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</si>
  <si>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</si>
  <si>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</si>
  <si>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</si>
  <si>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</si>
  <si>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</si>
  <si>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</si>
  <si>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</si>
  <si>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</si>
  <si>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</si>
  <si>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</si>
  <si>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</si>
  <si>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</si>
  <si>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</si>
  <si>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</si>
  <si>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</si>
  <si>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</si>
  <si>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</si>
  <si>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</si>
  <si>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</si>
  <si>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</si>
  <si>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</si>
  <si>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</si>
  <si>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</si>
  <si>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</si>
  <si>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</si>
  <si>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</si>
  <si>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</si>
  <si>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</si>
  <si>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</si>
  <si>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</si>
  <si>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</si>
  <si>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</si>
  <si>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</si>
  <si>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</si>
  <si>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</si>
  <si>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</si>
  <si>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</si>
  <si>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</si>
  <si>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</si>
  <si>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</si>
  <si>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</si>
  <si>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</si>
  <si>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</si>
  <si>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</si>
  <si>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</si>
  <si>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</si>
  <si>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</si>
  <si>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</si>
  <si>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</si>
  <si>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</si>
  <si>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</si>
  <si>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</si>
  <si>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</si>
  <si>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</si>
  <si>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</si>
  <si>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</si>
  <si>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</si>
  <si>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</si>
  <si>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</si>
  <si>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</si>
  <si>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</si>
  <si>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</si>
  <si>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</si>
  <si>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</si>
  <si>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</si>
  <si>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</si>
  <si>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</si>
  <si>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</si>
  <si>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</si>
  <si>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</si>
  <si>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</si>
  <si>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</si>
  <si>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</si>
  <si>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</si>
  <si>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</si>
  <si>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</si>
  <si>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</si>
  <si>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</si>
  <si>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</si>
  <si>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</si>
  <si>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</si>
  <si>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</si>
  <si>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</si>
  <si>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</si>
  <si>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</si>
  <si>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</si>
  <si>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</si>
  <si>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</si>
  <si>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</si>
  <si>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</si>
  <si>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</si>
  <si>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</si>
  <si>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</si>
  <si>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</si>
  <si>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</si>
  <si>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</si>
  <si>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</si>
  <si>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</si>
  <si>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</si>
  <si>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</si>
  <si>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</si>
  <si>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</si>
  <si>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</si>
  <si>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</si>
  <si>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</si>
  <si>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</si>
  <si>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</si>
  <si>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</si>
  <si>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</si>
  <si>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</si>
  <si>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</si>
  <si>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</si>
  <si>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</si>
  <si>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</si>
  <si>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</si>
  <si>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</si>
  <si>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</si>
  <si>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</si>
  <si>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</si>
  <si>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</si>
  <si>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</si>
  <si>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</si>
  <si>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</si>
  <si>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</si>
  <si>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</si>
  <si>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</si>
  <si>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</si>
  <si>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</si>
  <si>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</si>
  <si>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</si>
  <si>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</si>
  <si>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</si>
  <si>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</si>
  <si>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</si>
  <si>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</si>
  <si>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</si>
  <si>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</si>
  <si>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</si>
  <si>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</si>
  <si>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</si>
  <si>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</si>
  <si>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</si>
  <si>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</si>
  <si>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</si>
  <si>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</si>
  <si>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</si>
  <si>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</si>
  <si>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</si>
  <si>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</si>
  <si>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</si>
  <si>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</si>
  <si>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</si>
  <si>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</si>
  <si>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</si>
  <si>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</si>
  <si>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</si>
  <si>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</si>
  <si>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</si>
  <si>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</si>
  <si>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</si>
  <si>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</si>
  <si>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</si>
  <si>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</si>
  <si>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</si>
  <si>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</si>
  <si>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</si>
  <si>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</si>
  <si>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</si>
  <si>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</si>
  <si>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</si>
  <si>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</si>
  <si>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</si>
  <si>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</si>
  <si>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</si>
  <si>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</si>
  <si>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</si>
  <si>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</si>
  <si>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</si>
  <si>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</si>
  <si>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</si>
  <si>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</si>
  <si>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</si>
  <si>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</si>
  <si>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</si>
  <si>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</si>
  <si>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</si>
  <si>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</si>
  <si>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</si>
  <si>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</si>
  <si>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</si>
  <si>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</si>
  <si>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</si>
  <si>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</si>
  <si>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</si>
  <si>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</si>
  <si>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</si>
  <si>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</si>
  <si>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</si>
  <si>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</si>
  <si>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</si>
  <si>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</si>
  <si>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</si>
  <si>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</si>
  <si>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</si>
  <si>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</si>
  <si>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</si>
  <si>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</si>
  <si>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</si>
  <si>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</si>
  <si>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</si>
  <si>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</si>
  <si>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</si>
  <si>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</si>
  <si>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</si>
  <si>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</si>
  <si>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</si>
  <si>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</si>
  <si>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</si>
  <si>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</si>
  <si>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</si>
  <si>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</si>
  <si>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</si>
  <si>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</si>
  <si>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</si>
  <si>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</si>
  <si>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</si>
  <si>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</si>
  <si>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</si>
  <si>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</si>
  <si>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</si>
  <si>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</si>
  <si>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</si>
  <si>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</si>
  <si>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</si>
  <si>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</si>
  <si>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</si>
  <si>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</si>
  <si>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</si>
  <si>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</si>
  <si>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</si>
  <si>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</si>
  <si>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</si>
  <si>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</si>
  <si>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</si>
  <si>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</si>
  <si>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</si>
  <si>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</si>
  <si>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</si>
  <si>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</si>
  <si>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</si>
  <si>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</si>
  <si>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</si>
  <si>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</si>
  <si>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</si>
  <si>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</si>
  <si>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</si>
  <si>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</si>
  <si>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</si>
  <si>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</si>
  <si>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</si>
  <si>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</si>
  <si>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</si>
  <si>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</si>
  <si>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</si>
  <si>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</si>
  <si>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</si>
  <si>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</si>
  <si>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</si>
  <si>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</si>
  <si>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</si>
  <si>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</si>
  <si>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</si>
  <si>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</si>
  <si>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</si>
  <si>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</si>
  <si>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</si>
  <si>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</si>
  <si>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</si>
  <si>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</si>
  <si>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</si>
  <si>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</si>
  <si>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</si>
  <si>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</si>
  <si>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</si>
  <si>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</si>
  <si>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</si>
  <si>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</si>
  <si>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</si>
  <si>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</si>
  <si>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</si>
  <si>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</si>
  <si>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</si>
  <si>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</si>
  <si>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</si>
  <si>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</si>
  <si>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</si>
  <si>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</si>
  <si>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</si>
  <si>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</si>
  <si>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</si>
  <si>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</si>
  <si>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</si>
  <si>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</si>
  <si>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</si>
  <si>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</si>
  <si>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</si>
  <si>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</si>
  <si>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</si>
  <si>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</si>
  <si>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</si>
  <si>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</si>
  <si>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</si>
  <si>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</si>
  <si>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</si>
  <si>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</si>
  <si>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</si>
  <si>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</si>
  <si>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</si>
  <si>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</si>
  <si>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</si>
  <si>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</si>
  <si>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</si>
  <si>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</si>
  <si>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</si>
  <si>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</si>
  <si>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</si>
  <si>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</si>
  <si>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</si>
  <si>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</si>
  <si>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</si>
  <si>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</si>
  <si>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</si>
  <si>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</si>
  <si>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</si>
  <si>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</si>
  <si>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</si>
  <si>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</si>
  <si>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</si>
  <si>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</si>
  <si>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</si>
  <si>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</si>
  <si>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</si>
  <si>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</si>
  <si>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</si>
  <si>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</si>
  <si>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</si>
  <si>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</si>
  <si>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</si>
  <si>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</si>
  <si>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</si>
  <si>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</si>
  <si>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</si>
  <si>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</si>
  <si>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</si>
  <si>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</si>
  <si>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</si>
  <si>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</si>
  <si>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</si>
  <si>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</si>
  <si>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</si>
  <si>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</si>
  <si>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</si>
  <si>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</si>
  <si>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</si>
  <si>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</si>
  <si>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</si>
  <si>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</si>
  <si>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</si>
  <si>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</si>
  <si>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</si>
  <si>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</si>
  <si>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</si>
  <si>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</si>
  <si>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</si>
  <si>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</si>
  <si>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</si>
  <si>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</si>
  <si>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</si>
  <si>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</si>
  <si>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</si>
  <si>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</si>
  <si>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</si>
  <si>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</si>
  <si>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</si>
  <si>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</si>
  <si>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</si>
  <si>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</si>
  <si>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</si>
  <si>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</si>
  <si>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</si>
  <si>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</si>
  <si>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</si>
  <si>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</si>
  <si>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</si>
  <si>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</si>
  <si>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</si>
  <si>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</si>
  <si>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</si>
  <si>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</si>
  <si>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</si>
  <si>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</si>
  <si>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</si>
  <si>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</si>
  <si>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</si>
  <si>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</si>
  <si>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</si>
  <si>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</si>
  <si>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</si>
  <si>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</si>
  <si>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</si>
  <si>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</si>
  <si>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</si>
  <si>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</si>
  <si>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</si>
  <si>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</si>
  <si>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</si>
  <si>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</si>
  <si>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</si>
  <si>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</si>
  <si>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</si>
  <si>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</si>
  <si>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</si>
  <si>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</si>
  <si>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</si>
  <si>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</si>
  <si>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</si>
  <si>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</si>
  <si>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</si>
  <si>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</si>
  <si>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</si>
  <si>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</si>
  <si>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</si>
  <si>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</si>
  <si>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</si>
  <si>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</si>
  <si>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</si>
  <si>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</si>
  <si>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</si>
  <si>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</si>
  <si>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</si>
  <si>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</si>
  <si>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</si>
  <si>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</si>
  <si>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</si>
  <si>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</si>
  <si>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</si>
  <si>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</si>
  <si>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</si>
  <si>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</si>
  <si>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</si>
  <si>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</si>
  <si>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</si>
  <si>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</si>
  <si>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</si>
  <si>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</si>
  <si>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</si>
  <si>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</si>
  <si>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</si>
  <si>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</si>
  <si>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</si>
  <si>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</si>
  <si>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</si>
  <si>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</si>
  <si>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</si>
  <si>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</si>
  <si>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</si>
  <si>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</si>
  <si>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</si>
  <si>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</si>
  <si>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</si>
  <si>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</si>
  <si>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</si>
  <si>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</si>
  <si>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</si>
  <si>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</si>
  <si>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</si>
  <si>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</si>
  <si>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</si>
  <si>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</si>
  <si>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</si>
  <si>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</si>
  <si>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</si>
  <si>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</si>
  <si>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</si>
  <si>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</si>
  <si>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</si>
  <si>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</si>
  <si>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</si>
  <si>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</si>
  <si>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</si>
  <si>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</si>
  <si>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</si>
  <si>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</si>
  <si>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</si>
  <si>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</si>
  <si>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</si>
  <si>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</si>
  <si>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</si>
  <si>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</si>
  <si>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</si>
  <si>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</si>
  <si>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</si>
  <si>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</si>
  <si>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</si>
  <si>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</si>
  <si>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</si>
  <si>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</si>
  <si>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</si>
  <si>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</si>
  <si>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</si>
  <si>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</si>
  <si>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</si>
  <si>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</si>
  <si>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</si>
  <si>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</si>
  <si>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</si>
  <si>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</si>
  <si>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</si>
  <si>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</si>
  <si>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</si>
  <si>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</si>
  <si>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</si>
  <si>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</si>
  <si>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</si>
  <si>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</si>
  <si>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</si>
  <si>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</si>
  <si>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</si>
  <si>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</si>
  <si>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</si>
  <si>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</si>
  <si>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</si>
  <si>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</si>
  <si>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</si>
  <si>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</si>
  <si>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</si>
  <si>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</si>
  <si>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</si>
  <si>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</si>
  <si>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</si>
  <si>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</si>
  <si>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</si>
  <si>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</si>
  <si>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</si>
  <si>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</si>
  <si>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</si>
  <si>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</si>
  <si>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</si>
  <si>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</si>
  <si>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</si>
  <si>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</si>
  <si>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</si>
  <si>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</si>
  <si>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</si>
  <si>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</si>
  <si>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</si>
  <si>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</si>
  <si>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</si>
  <si>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</si>
  <si>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</si>
  <si>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</si>
  <si>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</si>
  <si>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</si>
  <si>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</si>
  <si>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</si>
  <si>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</si>
  <si>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</si>
  <si>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</si>
  <si>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</si>
  <si>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</si>
  <si>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</si>
  <si>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</si>
  <si>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</si>
  <si>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</si>
  <si>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</si>
  <si>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</si>
  <si>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</si>
  <si>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</si>
  <si>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</si>
  <si>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</si>
  <si>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</si>
  <si>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</si>
  <si>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</si>
  <si>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</si>
  <si>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</si>
  <si>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</si>
  <si>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</si>
  <si>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</si>
  <si>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</si>
  <si>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</si>
  <si>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</si>
  <si>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</si>
  <si>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</si>
  <si>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</si>
  <si>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</si>
  <si>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</si>
  <si>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</si>
  <si>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</si>
  <si>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</si>
  <si>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</si>
  <si>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</si>
  <si>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</si>
  <si>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</si>
  <si>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</si>
  <si>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</si>
  <si>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</si>
  <si>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</si>
  <si>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</si>
  <si>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</si>
  <si>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</si>
  <si>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</si>
  <si>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</si>
  <si>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</si>
  <si>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</si>
  <si>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</si>
  <si>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</si>
  <si>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</si>
  <si>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</si>
  <si>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</si>
  <si>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</si>
  <si>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</si>
  <si>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</si>
  <si>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</si>
  <si>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</si>
  <si>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</si>
  <si>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</si>
  <si>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</si>
  <si>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</si>
  <si>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</si>
  <si>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</si>
  <si>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</si>
  <si>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</si>
  <si>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</si>
  <si>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</si>
  <si>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</si>
  <si>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</si>
  <si>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</si>
  <si>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</si>
  <si>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</si>
  <si>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</si>
  <si>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</si>
  <si>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</si>
  <si>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</si>
  <si>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</si>
  <si>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</si>
  <si>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</si>
  <si>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</si>
  <si>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</si>
  <si>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</si>
  <si>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</si>
  <si>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</si>
  <si>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</si>
  <si>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</si>
  <si>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</si>
  <si>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</si>
  <si>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</si>
  <si>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</si>
  <si>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</si>
  <si>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</si>
  <si>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</si>
  <si>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</si>
  <si>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</si>
  <si>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</si>
  <si>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</si>
  <si>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</si>
  <si>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</si>
  <si>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</si>
  <si>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</si>
  <si>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</si>
  <si>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</si>
  <si>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</si>
  <si>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</si>
  <si>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</si>
  <si>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</si>
  <si>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</si>
  <si>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</si>
  <si>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</si>
  <si>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</si>
  <si>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</si>
  <si>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</si>
  <si>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</si>
  <si>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</si>
  <si>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</si>
  <si>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</si>
  <si>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</si>
  <si>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</si>
  <si>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</si>
  <si>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</si>
  <si>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</si>
  <si>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</si>
  <si>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</si>
  <si>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</si>
  <si>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</si>
  <si>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</si>
  <si>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</si>
  <si>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</si>
  <si>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</si>
  <si>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</si>
  <si>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</si>
  <si>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</si>
  <si>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</si>
  <si>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</si>
  <si>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</si>
  <si>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</si>
  <si>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</si>
  <si>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</si>
  <si>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</si>
  <si>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</si>
  <si>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</si>
  <si>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</si>
  <si>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</si>
  <si>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</si>
  <si>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</si>
  <si>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</si>
  <si>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</si>
  <si>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</si>
  <si>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</si>
  <si>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</si>
  <si>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</si>
  <si>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</si>
  <si>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</si>
  <si>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</si>
  <si>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</si>
  <si>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</si>
  <si>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</si>
  <si>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</si>
  <si>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</si>
  <si>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</si>
  <si>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</si>
  <si>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</si>
  <si>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</si>
  <si>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</si>
  <si>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</si>
  <si>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</si>
  <si>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</si>
  <si>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</si>
  <si>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</si>
  <si>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</si>
  <si>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</si>
  <si>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</si>
  <si>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</si>
  <si>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</si>
  <si>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</si>
  <si>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</si>
  <si>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</si>
  <si>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</si>
  <si>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</si>
  <si>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</si>
  <si>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</si>
  <si>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</si>
  <si>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</si>
  <si>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</si>
  <si>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</si>
  <si>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</si>
  <si>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</si>
  <si>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</si>
  <si>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</si>
  <si>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</si>
  <si>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</si>
  <si>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</si>
  <si>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</si>
  <si>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</si>
  <si>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</si>
  <si>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</si>
  <si>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</si>
  <si>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</si>
  <si>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</si>
  <si>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</si>
  <si>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</si>
  <si>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</si>
  <si>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</si>
  <si>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</si>
  <si>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</si>
  <si>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</si>
  <si>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</si>
  <si>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</si>
  <si>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</si>
  <si>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</si>
  <si>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</si>
  <si>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</si>
  <si>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</si>
  <si>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</si>
  <si>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</si>
  <si>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</si>
  <si>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</si>
  <si>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</si>
  <si>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</si>
  <si>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</si>
  <si>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</si>
  <si>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</si>
  <si>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</si>
  <si>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</si>
  <si>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</si>
  <si>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</si>
  <si>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</si>
  <si>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</si>
  <si>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</si>
  <si>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</si>
  <si>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</si>
  <si>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</si>
  <si>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</si>
  <si>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</si>
  <si>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</si>
  <si>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</si>
  <si>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</si>
  <si>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</si>
  <si>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</si>
  <si>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</si>
  <si>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</si>
  <si>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</si>
  <si>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</si>
  <si>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</si>
  <si>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</si>
  <si>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</si>
  <si>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</si>
  <si>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</si>
  <si>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</si>
  <si>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</si>
  <si>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</si>
  <si>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</si>
  <si>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</si>
  <si>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</si>
  <si>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</si>
  <si>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</si>
  <si>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</si>
  <si>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</si>
  <si>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</si>
  <si>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</si>
  <si>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</si>
  <si>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</si>
  <si>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</si>
  <si>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</si>
  <si>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</si>
  <si>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</si>
  <si>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</si>
  <si>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</si>
  <si>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</si>
  <si>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</si>
  <si>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</si>
  <si>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</si>
  <si>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</si>
  <si>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</si>
  <si>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</si>
  <si>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</si>
  <si>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</si>
  <si>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</si>
  <si>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</si>
  <si>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</si>
  <si>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</si>
  <si>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</si>
  <si>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</si>
  <si>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</si>
  <si>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</si>
  <si>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</si>
  <si>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</si>
  <si>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</si>
  <si>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</si>
  <si>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</si>
  <si>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</si>
  <si>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</si>
  <si>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</si>
  <si>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</si>
  <si>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</si>
  <si>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</si>
  <si>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</si>
  <si>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</si>
  <si>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</si>
  <si>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</si>
  <si>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</si>
  <si>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</si>
  <si>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</si>
  <si>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</si>
  <si>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</si>
  <si>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</si>
  <si>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</si>
  <si>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</si>
  <si>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</si>
  <si>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</si>
  <si>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</si>
  <si>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</si>
  <si>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</si>
  <si>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</si>
  <si>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</si>
  <si>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</si>
  <si>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</si>
  <si>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</si>
  <si>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</si>
  <si>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</si>
  <si>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</si>
  <si>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</si>
  <si>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</si>
  <si>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</si>
  <si>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</si>
  <si>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</si>
  <si>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</si>
  <si>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</si>
  <si>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</si>
  <si>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</si>
  <si>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</si>
  <si>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</si>
  <si>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</si>
  <si>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</si>
  <si>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</si>
  <si>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</si>
  <si>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</si>
  <si>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</si>
  <si>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</si>
  <si>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</si>
  <si>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</si>
  <si>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</si>
  <si>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</si>
  <si>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</si>
  <si>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</si>
  <si>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</si>
  <si>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</si>
  <si>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</si>
  <si>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</si>
  <si>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</si>
  <si>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</si>
  <si>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</si>
  <si>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</si>
  <si>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</si>
  <si>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</si>
  <si>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</si>
  <si>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</si>
  <si>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</si>
  <si>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</si>
  <si>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</si>
  <si>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</si>
  <si>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</si>
  <si>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</si>
  <si>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</si>
  <si>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</si>
  <si>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</si>
  <si>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</si>
  <si>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</si>
  <si>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</si>
  <si>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</si>
  <si>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</si>
  <si>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</si>
  <si>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</si>
  <si>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</si>
  <si>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</si>
  <si>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</si>
  <si>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</si>
  <si>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</si>
  <si>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</si>
  <si>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</si>
  <si>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</si>
  <si>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</si>
  <si>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</si>
  <si>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</si>
  <si>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</si>
  <si>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</si>
  <si>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</si>
  <si>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</si>
  <si>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</si>
  <si>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</si>
  <si>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</si>
  <si>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</si>
  <si>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</si>
  <si>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</si>
  <si>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</si>
  <si>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</si>
  <si>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</si>
  <si>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</si>
  <si>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</si>
  <si>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</si>
  <si>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</si>
  <si>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</si>
  <si>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</si>
  <si>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</si>
  <si>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</si>
  <si>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</si>
  <si>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</si>
  <si>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</si>
  <si>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</si>
  <si>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</si>
  <si>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</si>
  <si>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</si>
  <si>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</si>
  <si>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</si>
  <si>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</si>
  <si>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</si>
  <si>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</si>
  <si>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</si>
  <si>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</si>
  <si>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</si>
  <si>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</si>
  <si>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</si>
  <si>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</si>
  <si>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</si>
  <si>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</si>
  <si>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</si>
  <si>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</si>
  <si>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</si>
  <si>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</si>
  <si>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</si>
  <si>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</si>
  <si>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</si>
  <si>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</si>
  <si>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</si>
  <si>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</si>
  <si>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</si>
  <si>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</si>
  <si>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</si>
  <si>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</si>
  <si>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</si>
  <si>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</si>
  <si>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</si>
  <si>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</si>
  <si>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</si>
  <si>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</si>
  <si>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</si>
  <si>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</si>
  <si>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</si>
  <si>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</si>
  <si>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</si>
  <si>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</si>
  <si>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</si>
  <si>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</si>
  <si>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</si>
  <si>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</si>
  <si>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</si>
  <si>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</si>
  <si>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</si>
  <si>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</si>
  <si>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</si>
  <si>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</si>
  <si>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</si>
  <si>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</si>
  <si>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</si>
  <si>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</si>
  <si>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</si>
  <si>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</si>
  <si>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</si>
  <si>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</si>
  <si>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</si>
  <si>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</si>
  <si>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</si>
  <si>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</si>
  <si>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</si>
  <si>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</si>
  <si>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</si>
  <si>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</si>
  <si>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</si>
  <si>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</si>
  <si>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</si>
  <si>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</si>
  <si>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</si>
  <si>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</si>
  <si>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</si>
  <si>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</si>
  <si>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</si>
  <si>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</si>
  <si>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</si>
  <si>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</si>
  <si>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</si>
  <si>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</si>
  <si>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</si>
  <si>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</si>
  <si>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</si>
  <si>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</si>
  <si>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</si>
  <si>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</si>
  <si>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</si>
  <si>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</si>
  <si>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</si>
  <si>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</si>
  <si>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</si>
  <si>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</si>
  <si>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</si>
  <si>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</si>
  <si>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</si>
  <si>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</si>
  <si>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</si>
  <si>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</si>
  <si>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</si>
  <si>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</si>
  <si>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</si>
  <si>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</si>
  <si>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</si>
  <si>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</si>
  <si>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</si>
  <si>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</si>
  <si>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</si>
  <si>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</si>
  <si>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</si>
  <si>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</si>
  <si>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</si>
  <si>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</si>
  <si>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</si>
  <si>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</si>
  <si>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</si>
  <si>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</si>
  <si>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</si>
  <si>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</si>
  <si>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</si>
  <si>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</si>
  <si>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</si>
  <si>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</si>
  <si>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</si>
  <si>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</si>
  <si>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</si>
  <si>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</si>
  <si>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</si>
  <si>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</si>
  <si>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</si>
  <si>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</si>
  <si>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</si>
  <si>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</si>
  <si>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</si>
  <si>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</si>
  <si>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</si>
  <si>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</si>
  <si>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</si>
  <si>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</si>
  <si>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</si>
  <si>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</si>
  <si>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</si>
  <si>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</si>
  <si>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</si>
  <si>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</si>
  <si>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</si>
  <si>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</si>
  <si>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</si>
  <si>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</si>
  <si>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</si>
  <si>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</si>
  <si>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</si>
  <si>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</si>
  <si>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</si>
  <si>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</si>
  <si>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</si>
  <si>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</si>
  <si>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</si>
  <si>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</si>
  <si>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</si>
  <si>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</si>
  <si>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</si>
  <si>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</si>
  <si>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</si>
  <si>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</si>
  <si>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</si>
  <si>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</si>
  <si>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</si>
  <si>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</si>
  <si>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</si>
  <si>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</si>
  <si>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</si>
  <si>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</si>
  <si>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</si>
  <si>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</si>
  <si>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</si>
  <si>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</si>
  <si>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</si>
  <si>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</si>
  <si>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</si>
  <si>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</si>
  <si>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</si>
  <si>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</si>
  <si>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</si>
  <si>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</si>
  <si>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</si>
  <si>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</si>
  <si>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</si>
  <si>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</si>
  <si>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</si>
  <si>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</si>
  <si>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</si>
  <si>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</si>
  <si>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</si>
  <si>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</si>
  <si>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</si>
  <si>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</si>
  <si>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</si>
  <si>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</si>
  <si>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</si>
  <si>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</si>
  <si>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</si>
  <si>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</si>
  <si>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</si>
  <si>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</si>
  <si>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</si>
  <si>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</si>
  <si>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</si>
  <si>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</si>
  <si>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</si>
  <si>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</si>
  <si>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</si>
  <si>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</si>
  <si>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</si>
  <si>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</si>
  <si>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</si>
  <si>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</si>
  <si>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</si>
  <si>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</si>
  <si>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</si>
  <si>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</si>
  <si>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</si>
  <si>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</si>
  <si>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</si>
  <si>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</si>
  <si>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</si>
  <si>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</si>
  <si>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</si>
  <si>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</si>
  <si>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</si>
  <si>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</si>
  <si>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</si>
  <si>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</si>
  <si>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</si>
  <si>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</si>
  <si>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</si>
  <si>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</si>
  <si>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</si>
  <si>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</si>
  <si>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</si>
  <si>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</si>
  <si>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</si>
  <si>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</si>
  <si>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</si>
  <si>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</si>
  <si>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</si>
  <si>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</si>
  <si>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</si>
  <si>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</si>
  <si>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</si>
  <si>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</si>
  <si>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</si>
  <si>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</si>
  <si>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</si>
  <si>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</si>
  <si>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</si>
  <si>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</si>
  <si>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</si>
  <si>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</si>
  <si>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</si>
  <si>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</si>
  <si>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</si>
  <si>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</si>
  <si>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</si>
  <si>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</si>
  <si>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</si>
  <si>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</si>
  <si>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</si>
  <si>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</si>
  <si>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</si>
  <si>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</si>
  <si>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</si>
  <si>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</si>
  <si>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</si>
  <si>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</si>
  <si>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</si>
  <si>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</si>
  <si>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</si>
  <si>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</si>
  <si>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</si>
  <si>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</si>
  <si>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</si>
  <si>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</si>
  <si>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</si>
  <si>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</si>
  <si>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</si>
  <si>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</si>
  <si>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</si>
  <si>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</si>
  <si>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</si>
  <si>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</si>
  <si>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</si>
  <si>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</si>
  <si>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</si>
  <si>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</si>
  <si>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</si>
  <si>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</si>
  <si>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</si>
  <si>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</si>
  <si>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</si>
  <si>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</si>
  <si>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</si>
  <si>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</si>
  <si>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</si>
  <si>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</si>
  <si>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</si>
  <si>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</si>
  <si>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</si>
  <si>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</si>
  <si>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</si>
  <si>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</si>
  <si>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</si>
  <si>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</si>
  <si>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</si>
  <si>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</si>
  <si>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</si>
  <si>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</si>
  <si>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</si>
  <si>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</si>
  <si>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</si>
  <si>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</si>
  <si>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</si>
  <si>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</si>
  <si>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</si>
  <si>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</si>
  <si>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</si>
  <si>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</si>
  <si>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</si>
  <si>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</si>
  <si>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</si>
  <si>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</si>
  <si>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</si>
  <si>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</si>
  <si>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</si>
  <si>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</si>
  <si>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</si>
  <si>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</si>
  <si>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</si>
  <si>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</si>
  <si>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</si>
  <si>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</si>
  <si>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</si>
  <si>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</si>
  <si>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</si>
  <si>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</si>
  <si>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</si>
  <si>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</si>
  <si>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</si>
  <si>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</si>
  <si>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</si>
  <si>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</si>
  <si>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</si>
  <si>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</si>
  <si>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</si>
  <si>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</si>
  <si>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</si>
  <si>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</si>
  <si>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</si>
  <si>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</si>
  <si>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</si>
  <si>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</si>
  <si>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</si>
  <si>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</si>
  <si>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</si>
  <si>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</si>
  <si>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</si>
  <si>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</si>
  <si>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</si>
  <si>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</si>
  <si>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</si>
  <si>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</si>
  <si>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</si>
  <si>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</si>
  <si>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</si>
  <si>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</si>
  <si>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</si>
  <si>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</si>
  <si>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</si>
  <si>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</si>
  <si>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</si>
  <si>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</si>
  <si>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</si>
  <si>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</si>
  <si>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</si>
  <si>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</si>
  <si>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</si>
  <si>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</si>
  <si>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</si>
  <si>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</si>
  <si>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</si>
  <si>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</si>
  <si>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</si>
  <si>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</si>
  <si>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</si>
  <si>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</si>
  <si>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</si>
  <si>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</si>
  <si>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</si>
  <si>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</si>
  <si>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</si>
  <si>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</si>
  <si>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</si>
  <si>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</si>
  <si>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</si>
  <si>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</si>
  <si>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</si>
  <si>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</si>
  <si>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</si>
  <si>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</si>
  <si>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</si>
  <si>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</si>
  <si>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</si>
  <si>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</si>
  <si>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</si>
  <si>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</si>
  <si>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</si>
  <si>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</si>
  <si>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</si>
  <si>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</si>
  <si>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</si>
  <si>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</si>
  <si>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</si>
  <si>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</si>
  <si>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</si>
  <si>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</si>
  <si>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</si>
  <si>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</si>
  <si>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</si>
  <si>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</si>
  <si>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</si>
  <si>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</si>
  <si>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</si>
  <si>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</si>
  <si>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</si>
  <si>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</si>
  <si>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</si>
  <si>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</si>
  <si>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</si>
  <si>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</si>
  <si>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</si>
  <si>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</si>
  <si>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</si>
  <si>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</si>
  <si>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</si>
  <si>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</si>
  <si>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</si>
  <si>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</si>
  <si>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</si>
  <si>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</si>
  <si>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</si>
  <si>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</si>
  <si>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</si>
  <si>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</si>
  <si>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</si>
  <si>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</si>
  <si>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</si>
  <si>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</si>
  <si>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</si>
  <si>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</si>
  <si>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</si>
  <si>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</si>
  <si>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</si>
  <si>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</si>
  <si>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</si>
  <si>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</si>
  <si>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</si>
  <si>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</si>
  <si>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</si>
  <si>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</si>
  <si>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</si>
  <si>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</si>
  <si>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</si>
  <si>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</si>
  <si>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</si>
  <si>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</si>
  <si>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</si>
  <si>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</si>
  <si>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</si>
  <si>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</si>
  <si>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</si>
  <si>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</si>
  <si>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</si>
  <si>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</si>
  <si>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</si>
  <si>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</si>
  <si>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</si>
  <si>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</si>
  <si>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</si>
  <si>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</si>
  <si>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</si>
  <si>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</si>
  <si>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</si>
  <si>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</si>
  <si>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</si>
  <si>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</si>
  <si>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</si>
  <si>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</si>
  <si>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</si>
  <si>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</si>
  <si>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</si>
  <si>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</si>
  <si>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</si>
  <si>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</si>
  <si>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</si>
  <si>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</si>
  <si>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</si>
  <si>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</si>
  <si>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</si>
  <si>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</si>
  <si>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</si>
  <si>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</si>
  <si>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</si>
  <si>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</si>
  <si>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</si>
  <si>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</si>
  <si>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</si>
  <si>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</si>
  <si>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</si>
  <si>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</si>
  <si>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</si>
  <si>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</si>
  <si>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</si>
  <si>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</si>
  <si>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</si>
  <si>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</si>
  <si>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</si>
  <si>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</si>
  <si>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</si>
  <si>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</si>
  <si>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</si>
  <si>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</si>
  <si>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</si>
  <si>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</si>
  <si>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</si>
  <si>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</si>
  <si>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</si>
  <si>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</si>
  <si>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</si>
  <si>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</si>
  <si>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</si>
  <si>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</si>
  <si>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</si>
  <si>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</si>
  <si>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</si>
  <si>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</si>
  <si>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</si>
  <si>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</si>
  <si>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</si>
  <si>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</si>
  <si>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</si>
  <si>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</si>
  <si>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</si>
  <si>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</si>
  <si>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</si>
  <si>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</si>
  <si>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</si>
  <si>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</si>
  <si>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</si>
  <si>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</si>
  <si>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</si>
  <si>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</si>
  <si>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</si>
  <si>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</si>
  <si>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</si>
  <si>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</si>
  <si>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</si>
  <si>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</si>
  <si>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</si>
  <si>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</si>
  <si>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</si>
  <si>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</si>
  <si>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</si>
  <si>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</si>
  <si>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</si>
  <si>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</si>
  <si>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</si>
  <si>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</si>
  <si>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</si>
  <si>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</si>
  <si>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</si>
  <si>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</si>
  <si>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</si>
  <si>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</si>
  <si>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</si>
  <si>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</si>
  <si>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</si>
  <si>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</si>
  <si>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</si>
  <si>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</si>
  <si>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</si>
  <si>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</si>
  <si>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</si>
  <si>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</si>
  <si>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</si>
  <si>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</si>
  <si>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</si>
  <si>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</si>
  <si>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</si>
  <si>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</si>
  <si>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</si>
  <si>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</si>
  <si>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</si>
  <si>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</si>
  <si>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</si>
  <si>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</si>
  <si>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</si>
  <si>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</si>
  <si>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</si>
  <si>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</si>
  <si>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</si>
  <si>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</si>
  <si>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</si>
  <si>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</si>
  <si>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</si>
  <si>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</si>
  <si>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</si>
  <si>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</si>
  <si>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</si>
  <si>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</si>
  <si>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</si>
  <si>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</si>
  <si>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</si>
  <si>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</si>
  <si>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</si>
  <si>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</si>
  <si>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</si>
  <si>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</si>
  <si>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</si>
  <si>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</si>
  <si>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</si>
  <si>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</si>
  <si>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</si>
  <si>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</si>
  <si>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</si>
  <si>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</si>
  <si>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</si>
  <si>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</si>
  <si>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</si>
  <si>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</si>
  <si>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</si>
  <si>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</si>
  <si>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</si>
  <si>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</si>
  <si>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</si>
  <si>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</si>
  <si>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</si>
  <si>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</si>
  <si>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</si>
  <si>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</si>
  <si>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</si>
  <si>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</si>
  <si>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</si>
  <si>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</si>
  <si>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</si>
  <si>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</si>
  <si>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</si>
  <si>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</si>
  <si>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</si>
  <si>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</si>
  <si>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</si>
  <si>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</si>
  <si>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</si>
  <si>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</si>
  <si>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</si>
  <si>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</si>
  <si>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</si>
  <si>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</si>
  <si>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</si>
  <si>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</si>
  <si>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</si>
  <si>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</si>
  <si>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</si>
  <si>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</si>
  <si>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</si>
  <si>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</si>
  <si>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</si>
  <si>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</si>
  <si>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</si>
  <si>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</si>
  <si>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</si>
  <si>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</si>
  <si>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</si>
  <si>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</si>
  <si>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</si>
  <si>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</si>
  <si>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</si>
  <si>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</si>
  <si>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</si>
  <si>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</si>
  <si>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</si>
  <si>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</si>
  <si>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</si>
  <si>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</si>
  <si>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</si>
  <si>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</si>
  <si>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</si>
  <si>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</si>
  <si>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</si>
  <si>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</si>
  <si>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</si>
  <si>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</si>
  <si>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</si>
  <si>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</si>
  <si>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</si>
  <si>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</si>
  <si>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</si>
  <si>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</si>
  <si>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</si>
  <si>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</si>
  <si>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</si>
  <si>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</si>
  <si>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</si>
  <si>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</si>
  <si>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</si>
  <si>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</si>
  <si>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</si>
  <si>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</si>
  <si>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</si>
  <si>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</si>
  <si>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</si>
  <si>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</si>
  <si>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</si>
  <si>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</si>
  <si>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</si>
  <si>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</si>
  <si>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</si>
  <si>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</si>
  <si>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</si>
  <si>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</si>
  <si>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</si>
  <si>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</si>
  <si>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</si>
  <si>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</si>
  <si>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</si>
  <si>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</si>
  <si>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</si>
  <si>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</si>
  <si>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</si>
  <si>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</si>
  <si>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</si>
  <si>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</si>
  <si>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</si>
  <si>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</si>
  <si>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</si>
  <si>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</si>
  <si>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</si>
  <si>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</si>
  <si>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</si>
  <si>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</si>
  <si>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</si>
  <si>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</si>
  <si>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</si>
  <si>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</si>
  <si>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</si>
  <si>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</si>
  <si>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</si>
  <si>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</si>
  <si>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</si>
  <si>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</si>
  <si>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</si>
  <si>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</si>
  <si>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</si>
  <si>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</si>
  <si>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</si>
  <si>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</si>
  <si>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</si>
  <si>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</si>
  <si>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</si>
  <si>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</si>
  <si>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</si>
  <si>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</si>
  <si>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</si>
  <si>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</si>
  <si>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</si>
  <si>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</si>
  <si>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</si>
  <si>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</si>
  <si>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</si>
  <si>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</si>
  <si>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</si>
  <si>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</si>
  <si>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</si>
  <si>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</si>
  <si>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</si>
  <si>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</si>
  <si>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</si>
  <si>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</si>
  <si>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</si>
  <si>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</si>
  <si>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</si>
  <si>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</si>
  <si>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</si>
  <si>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</si>
  <si>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</si>
  <si>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</si>
  <si>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</si>
  <si>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</si>
  <si>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</si>
  <si>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</si>
  <si>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</si>
  <si>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</si>
  <si>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</si>
  <si>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</si>
  <si>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</si>
  <si>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</si>
  <si>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</si>
  <si>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</si>
  <si>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</si>
  <si>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</si>
  <si>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</si>
  <si>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</si>
  <si>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</si>
  <si>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</si>
  <si>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</si>
  <si>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</si>
  <si>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</si>
  <si>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</si>
  <si>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</si>
  <si>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</si>
  <si>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</si>
  <si>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</si>
  <si>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</si>
  <si>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</si>
  <si>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</si>
  <si>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</si>
  <si>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</si>
  <si>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</si>
  <si>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</si>
  <si>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</si>
  <si>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</si>
  <si>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</si>
  <si>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</si>
  <si>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</si>
  <si>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</si>
  <si>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</si>
  <si>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</si>
  <si>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</si>
  <si>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</si>
  <si>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</si>
  <si>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</si>
  <si>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</si>
  <si>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</si>
  <si>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</si>
  <si>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</si>
  <si>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</si>
  <si>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</si>
  <si>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</si>
  <si>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</si>
  <si>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</si>
  <si>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</si>
  <si>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</si>
  <si>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</si>
  <si>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</si>
  <si>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</si>
  <si>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</si>
  <si>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</si>
  <si>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</si>
  <si>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</si>
  <si>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</si>
  <si>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</si>
  <si>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</si>
  <si>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</si>
  <si>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</si>
  <si>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</si>
  <si>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</si>
  <si>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</si>
  <si>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</si>
  <si>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</si>
  <si>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</si>
  <si>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</si>
  <si>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</si>
  <si>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</si>
  <si>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</si>
  <si>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</si>
  <si>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</si>
  <si>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</si>
  <si>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</si>
  <si>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</si>
  <si>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</si>
  <si>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</si>
  <si>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</si>
  <si>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</si>
  <si>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</si>
  <si>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</si>
  <si>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</si>
  <si>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</si>
  <si>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</si>
  <si>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</si>
  <si>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</si>
  <si>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</si>
  <si>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</si>
  <si>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</si>
  <si>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</si>
  <si>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</si>
  <si>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</si>
  <si>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</si>
  <si>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</si>
  <si>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</si>
  <si>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</si>
  <si>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</si>
  <si>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</si>
  <si>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</si>
  <si>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</si>
  <si>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</si>
  <si>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</si>
  <si>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</si>
  <si>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</si>
  <si>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</si>
  <si>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</si>
  <si>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</si>
  <si>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</si>
  <si>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</si>
  <si>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</si>
  <si>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</si>
  <si>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</si>
  <si>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</si>
  <si>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</si>
  <si>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</si>
  <si>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</si>
  <si>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</si>
  <si>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</si>
  <si>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</si>
  <si>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</si>
  <si>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</si>
  <si>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</si>
  <si>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</si>
  <si>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</si>
  <si>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</si>
  <si>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</si>
  <si>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</si>
  <si>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</si>
  <si>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</si>
  <si>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</si>
  <si>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</si>
  <si>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</si>
  <si>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</si>
  <si>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</si>
  <si>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</si>
  <si>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</si>
  <si>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</si>
  <si>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</si>
  <si>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</si>
  <si>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</si>
  <si>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</si>
  <si>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</si>
  <si>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</si>
  <si>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</si>
  <si>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</si>
  <si>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</si>
  <si>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</si>
  <si>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</si>
  <si>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</si>
  <si>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</si>
  <si>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</si>
  <si>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</si>
  <si>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</si>
  <si>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</si>
  <si>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</si>
  <si>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</si>
  <si>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</si>
  <si>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</si>
  <si>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</si>
  <si>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</si>
  <si>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</si>
  <si>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</si>
  <si>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</si>
  <si>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</si>
  <si>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</si>
  <si>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</si>
  <si>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</si>
  <si>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</si>
  <si>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</si>
  <si>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</si>
  <si>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</si>
  <si>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</si>
  <si>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</si>
  <si>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</si>
  <si>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</si>
  <si>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</si>
  <si>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</si>
  <si>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</si>
  <si>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</si>
  <si>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</si>
  <si>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</si>
  <si>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</si>
  <si>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</si>
  <si>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</si>
  <si>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</si>
  <si>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</si>
  <si>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</si>
  <si>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</si>
  <si>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</si>
  <si>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</si>
  <si>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</si>
  <si>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</si>
  <si>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</si>
  <si>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</si>
  <si>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</si>
  <si>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</si>
  <si>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</si>
  <si>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</si>
  <si>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</si>
  <si>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</si>
  <si>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</si>
  <si>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</si>
  <si>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</si>
  <si>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</si>
  <si>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</si>
  <si>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</si>
  <si>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</si>
  <si>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</si>
  <si>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</si>
  <si>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</si>
  <si>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</si>
  <si>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</si>
  <si>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</si>
  <si>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</si>
  <si>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</si>
  <si>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</si>
  <si>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</si>
  <si>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</si>
  <si>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</si>
  <si>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</si>
  <si>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</si>
  <si>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</si>
  <si>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</si>
  <si>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</si>
  <si>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</si>
  <si>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</si>
  <si>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</si>
  <si>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</si>
  <si>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</si>
  <si>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</si>
  <si>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</si>
  <si>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</si>
  <si>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</si>
  <si>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</si>
  <si>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</si>
  <si>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</si>
  <si>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</si>
  <si>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</si>
  <si>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</si>
  <si>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</si>
  <si>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</si>
  <si>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</si>
  <si>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</si>
  <si>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</si>
  <si>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</si>
  <si>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</si>
  <si>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</si>
  <si>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</si>
  <si>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</si>
  <si>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</si>
  <si>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</si>
  <si>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</si>
  <si>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</si>
  <si>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</si>
  <si>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</si>
  <si>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</si>
  <si>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</si>
  <si>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</si>
  <si>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</si>
  <si>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</si>
  <si>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</si>
  <si>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</si>
  <si>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</si>
  <si>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</si>
  <si>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</si>
  <si>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</si>
  <si>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</si>
  <si>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</si>
  <si>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</si>
  <si>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</si>
  <si>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</si>
  <si>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</si>
  <si>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</si>
  <si>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</si>
  <si>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</si>
  <si>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</si>
  <si>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</si>
  <si>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</si>
  <si>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</si>
  <si>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</si>
  <si>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</si>
  <si>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</si>
  <si>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</si>
  <si>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</si>
  <si>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</si>
  <si>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</si>
  <si>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</si>
  <si>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</si>
  <si>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</si>
  <si>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</si>
  <si>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</si>
  <si>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</si>
  <si>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</si>
  <si>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</si>
  <si>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</si>
  <si>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</si>
  <si>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</si>
  <si>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</si>
  <si>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</si>
  <si>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</si>
  <si>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</si>
  <si>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</si>
  <si>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</si>
  <si>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</si>
  <si>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</si>
  <si>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</si>
  <si>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</si>
  <si>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</si>
  <si>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</si>
  <si>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</si>
  <si>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</si>
  <si>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</si>
  <si>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</si>
  <si>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</si>
  <si>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</si>
  <si>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</si>
  <si>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</si>
  <si>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</si>
  <si>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</si>
  <si>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</si>
  <si>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</si>
  <si>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</si>
  <si>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</si>
  <si>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</si>
  <si>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</si>
  <si>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</si>
  <si>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</si>
  <si>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</si>
  <si>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</si>
  <si>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</si>
  <si>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</si>
  <si>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</si>
  <si>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</si>
  <si>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</si>
  <si>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</si>
  <si>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</si>
  <si>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</si>
  <si>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</si>
  <si>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</si>
  <si>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</si>
  <si>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</si>
  <si>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</si>
  <si>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</si>
  <si>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</si>
  <si>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</si>
  <si>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</si>
  <si>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</si>
  <si>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</si>
  <si>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</si>
  <si>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</si>
  <si>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</si>
  <si>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</si>
  <si>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</si>
  <si>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</si>
  <si>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</si>
  <si>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</si>
  <si>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</si>
  <si>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</si>
  <si>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</si>
  <si>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</si>
  <si>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</si>
  <si>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</si>
  <si>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</si>
  <si>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</si>
  <si>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</si>
  <si>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</si>
  <si>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</si>
  <si>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</si>
  <si>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</si>
  <si>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</si>
  <si>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</si>
  <si>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</si>
  <si>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</si>
  <si>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</si>
  <si>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</si>
  <si>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</si>
  <si>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</si>
  <si>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</si>
  <si>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</si>
  <si>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</si>
  <si>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</si>
  <si>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</si>
  <si>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</si>
  <si>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</si>
  <si>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</si>
  <si>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</si>
  <si>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</si>
  <si>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</si>
  <si>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</si>
  <si>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</si>
  <si>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</si>
  <si>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</si>
  <si>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</si>
  <si>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</si>
  <si>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</si>
  <si>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</si>
  <si>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</si>
  <si>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</si>
  <si>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</si>
  <si>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</si>
  <si>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</si>
  <si>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</si>
  <si>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</si>
  <si>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</si>
  <si>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</si>
  <si>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</si>
  <si>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</si>
  <si>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</si>
  <si>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</si>
  <si>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</si>
  <si>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</si>
  <si>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</si>
  <si>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</si>
  <si>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</si>
  <si>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</si>
  <si>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</si>
  <si>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</si>
  <si>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</si>
  <si>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</si>
  <si>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</si>
  <si>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</si>
  <si>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</si>
  <si>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</si>
  <si>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</si>
  <si>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</si>
  <si>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</si>
  <si>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</si>
  <si>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</si>
  <si>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</si>
  <si>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</si>
  <si>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</si>
  <si>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</si>
  <si>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</si>
  <si>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</si>
  <si>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</si>
  <si>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</si>
  <si>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</si>
  <si>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</si>
  <si>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</si>
  <si>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</si>
  <si>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</si>
  <si>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</si>
  <si>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</si>
  <si>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</si>
  <si>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</si>
  <si>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</si>
  <si>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</si>
  <si>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</si>
  <si>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</si>
  <si>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</si>
  <si>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</si>
  <si>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</si>
  <si>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</si>
  <si>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</si>
  <si>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</si>
  <si>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</si>
  <si>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</si>
  <si>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</si>
  <si>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</si>
  <si>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</si>
  <si>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</si>
  <si>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</si>
  <si>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</si>
  <si>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</si>
  <si>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</si>
  <si>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</si>
  <si>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</si>
  <si>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</si>
  <si>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</si>
  <si>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</si>
  <si>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</si>
  <si>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</si>
  <si>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</si>
  <si>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</si>
  <si>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</si>
  <si>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</si>
  <si>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</si>
  <si>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</si>
  <si>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</si>
  <si>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</si>
  <si>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</si>
  <si>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</si>
  <si>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</si>
  <si>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</si>
  <si>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</si>
  <si>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</si>
  <si>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</si>
  <si>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</si>
  <si>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</si>
  <si>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</si>
  <si>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</si>
  <si>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</si>
  <si>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</si>
  <si>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</si>
  <si>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</si>
  <si>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</si>
  <si>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</si>
  <si>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</si>
  <si>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</si>
  <si>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</si>
  <si>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</si>
  <si>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</si>
  <si>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</si>
  <si>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</si>
  <si>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</si>
  <si>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</si>
  <si>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</si>
  <si>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</si>
  <si>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</si>
  <si>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</si>
  <si>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</si>
  <si>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</si>
  <si>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</si>
  <si>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</si>
  <si>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</si>
  <si>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</si>
  <si>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</si>
  <si>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</si>
  <si>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</si>
  <si>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</si>
  <si>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</si>
  <si>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</si>
  <si>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</si>
  <si>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</si>
  <si>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</si>
  <si>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</si>
  <si>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</si>
  <si>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</si>
  <si>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</si>
  <si>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</si>
  <si>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</si>
  <si>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</si>
  <si>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</si>
  <si>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</si>
  <si>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</si>
  <si>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</si>
  <si>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</si>
  <si>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</si>
  <si>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</si>
  <si>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</si>
  <si>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</si>
  <si>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</si>
  <si>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</si>
  <si>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</si>
  <si>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</si>
  <si>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</si>
  <si>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</si>
  <si>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</si>
  <si>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</si>
  <si>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</si>
  <si>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</si>
  <si>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</si>
  <si>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</si>
  <si>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</si>
  <si>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</si>
  <si>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</si>
  <si>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</si>
  <si>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</si>
  <si>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</si>
  <si>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</si>
  <si>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</si>
  <si>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</si>
  <si>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</si>
  <si>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</si>
  <si>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</si>
  <si>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</si>
  <si>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</si>
  <si>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</si>
  <si>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</si>
  <si>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</si>
  <si>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</si>
  <si>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</si>
  <si>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</si>
  <si>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</si>
  <si>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</si>
  <si>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</si>
  <si>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</si>
  <si>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</si>
  <si>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</si>
  <si>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</si>
  <si>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</si>
  <si>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</si>
  <si>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</si>
  <si>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</si>
  <si>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</si>
  <si>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</si>
  <si>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</si>
  <si>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</si>
  <si>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</si>
  <si>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</si>
  <si>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</si>
  <si>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</si>
  <si>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</si>
  <si>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</si>
  <si>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</si>
  <si>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</si>
  <si>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</si>
  <si>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</si>
  <si>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</si>
  <si>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</si>
  <si>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</si>
  <si>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</si>
  <si>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</si>
  <si>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</si>
  <si>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</si>
  <si>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</si>
  <si>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</si>
  <si>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</si>
  <si>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</si>
  <si>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</si>
  <si>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</si>
  <si>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</si>
  <si>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</si>
  <si>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</si>
  <si>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</si>
  <si>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</si>
  <si>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</si>
  <si>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</si>
  <si>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</si>
  <si>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</si>
  <si>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</si>
  <si>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</si>
  <si>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</si>
  <si>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</si>
  <si>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</si>
  <si>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</si>
  <si>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</si>
  <si>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</si>
  <si>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</si>
  <si>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</si>
  <si>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</si>
  <si>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</si>
  <si>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</si>
  <si>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</si>
  <si>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</si>
  <si>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</si>
  <si>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</si>
  <si>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</si>
  <si>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</si>
  <si>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</si>
  <si>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</si>
  <si>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</si>
  <si>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</si>
  <si>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</si>
  <si>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</si>
  <si>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</si>
  <si>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</si>
  <si>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</si>
  <si>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</si>
  <si>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</si>
  <si>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</si>
  <si>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</si>
  <si>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</si>
  <si>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</si>
  <si>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</si>
  <si>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</si>
  <si>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</si>
  <si>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</si>
  <si>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</si>
  <si>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</si>
  <si>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</si>
  <si>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</si>
  <si>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</si>
  <si>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</si>
  <si>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</si>
  <si>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</si>
  <si>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</si>
  <si>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</si>
  <si>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</si>
  <si>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</si>
  <si>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</si>
  <si>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</si>
  <si>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</si>
  <si>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</si>
  <si>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</si>
  <si>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</si>
  <si>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</si>
  <si>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</si>
  <si>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</si>
  <si>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</si>
  <si>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</si>
  <si>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</si>
  <si>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</si>
  <si>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</si>
  <si>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</si>
  <si>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</si>
  <si>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</si>
  <si>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</si>
  <si>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</si>
  <si>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</si>
  <si>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</si>
  <si>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</si>
  <si>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</si>
  <si>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</si>
  <si>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</si>
  <si>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</si>
  <si>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</si>
  <si>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</si>
  <si>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</si>
  <si>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</si>
  <si>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</si>
  <si>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</si>
  <si>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</si>
  <si>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</si>
  <si>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</si>
  <si>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</si>
  <si>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</si>
  <si>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</si>
  <si>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</si>
  <si>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</si>
  <si>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</si>
  <si>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</si>
  <si>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</si>
  <si>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</si>
  <si>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</si>
  <si>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</si>
  <si>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</si>
  <si>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</si>
  <si>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</si>
  <si>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</si>
  <si>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</si>
  <si>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</si>
  <si>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</si>
  <si>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</si>
  <si>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</si>
  <si>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</si>
  <si>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</si>
  <si>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</si>
  <si>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</si>
  <si>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</si>
  <si>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</si>
  <si>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</si>
  <si>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</si>
  <si>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</si>
  <si>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</si>
  <si>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</si>
  <si>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</si>
  <si>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</si>
  <si>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</si>
  <si>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</si>
  <si>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</si>
  <si>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</si>
  <si>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</si>
  <si>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</si>
  <si>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</si>
  <si>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</si>
  <si>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</si>
  <si>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</si>
  <si>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</si>
  <si>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</si>
  <si>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</si>
  <si>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</si>
  <si>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</si>
  <si>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</si>
  <si>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</si>
  <si>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</si>
  <si>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</si>
  <si>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</si>
  <si>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</si>
  <si>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</si>
  <si>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</si>
  <si>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</si>
  <si>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</si>
  <si>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</si>
  <si>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</si>
  <si>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</si>
  <si>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</si>
  <si>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</si>
  <si>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</si>
  <si>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</si>
  <si>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</si>
  <si>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</si>
  <si>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</si>
  <si>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</si>
  <si>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</si>
  <si>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</si>
  <si>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</si>
  <si>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</si>
  <si>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</si>
  <si>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</si>
  <si>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</si>
  <si>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</si>
  <si>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</si>
  <si>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</si>
  <si>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</si>
  <si>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</si>
  <si>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</si>
  <si>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</si>
  <si>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</si>
  <si>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</si>
  <si>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</si>
  <si>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</si>
  <si>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</si>
  <si>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</si>
  <si>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</si>
  <si>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</si>
  <si>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</si>
  <si>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</si>
  <si>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</si>
  <si>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</si>
  <si>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</si>
  <si>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</si>
  <si>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</si>
  <si>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</si>
  <si>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</si>
  <si>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</si>
  <si>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</si>
  <si>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</si>
  <si>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</si>
  <si>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</si>
  <si>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</si>
  <si>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</si>
  <si>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</si>
  <si>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</si>
  <si>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</si>
  <si>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</si>
  <si>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</si>
  <si>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</si>
  <si>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</si>
  <si>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</si>
  <si>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</si>
  <si>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</si>
  <si>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</si>
  <si>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</si>
  <si>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</si>
  <si>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</si>
  <si>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</si>
  <si>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</si>
  <si>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</si>
  <si>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</si>
  <si>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</si>
  <si>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</si>
  <si>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</si>
  <si>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</si>
  <si>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</si>
  <si>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</si>
  <si>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</si>
  <si>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</si>
  <si>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</si>
  <si>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</si>
  <si>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</si>
  <si>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</si>
  <si>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</si>
  <si>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</si>
  <si>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</si>
  <si>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</si>
  <si>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</si>
  <si>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</si>
  <si>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</si>
  <si>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</si>
  <si>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</si>
  <si>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</si>
  <si>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</si>
  <si>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</si>
  <si>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</si>
  <si>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</si>
  <si>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</si>
  <si>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</si>
  <si>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</si>
  <si>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</si>
  <si>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</si>
  <si>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</si>
  <si>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</si>
  <si>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</si>
  <si>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</si>
  <si>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</si>
  <si>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</si>
  <si>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</si>
  <si>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</si>
  <si>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</si>
  <si>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</si>
  <si>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</si>
  <si>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</si>
  <si>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</si>
  <si>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</si>
  <si>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</si>
  <si>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</si>
  <si>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</si>
  <si>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</si>
  <si>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</si>
  <si>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</si>
  <si>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</si>
  <si>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</si>
  <si>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</si>
  <si>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</si>
  <si>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</si>
  <si>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</si>
  <si>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</si>
  <si>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</si>
  <si>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</si>
  <si>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</si>
  <si>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</si>
  <si>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</si>
  <si>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</si>
  <si>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</si>
  <si>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</si>
  <si>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</si>
  <si>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</si>
  <si>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</si>
  <si>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</si>
  <si>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</si>
  <si>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</si>
  <si>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</si>
  <si>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</si>
  <si>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</si>
  <si>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</si>
  <si>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</si>
  <si>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</si>
  <si>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</si>
  <si>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</si>
  <si>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</si>
  <si>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</si>
  <si>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</si>
  <si>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</si>
  <si>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</si>
  <si>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</si>
  <si>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</si>
  <si>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</si>
  <si>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</si>
  <si>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</si>
  <si>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</si>
  <si>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</si>
  <si>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</si>
  <si>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</si>
  <si>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</si>
  <si>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</si>
  <si>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</si>
  <si>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</si>
  <si>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</si>
  <si>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</si>
  <si>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</si>
  <si>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</si>
  <si>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</si>
  <si>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</si>
  <si>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</si>
  <si>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</si>
  <si>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</si>
  <si>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</si>
  <si>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</si>
  <si>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</si>
  <si>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</si>
  <si>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</si>
  <si>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</si>
  <si>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</si>
  <si>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</si>
  <si>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</si>
  <si>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</si>
  <si>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</si>
  <si>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</si>
  <si>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</si>
  <si>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</si>
  <si>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</si>
  <si>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</si>
  <si>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</si>
  <si>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</si>
  <si>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</si>
  <si>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</si>
  <si>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</si>
  <si>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</si>
  <si>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</si>
  <si>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</si>
  <si>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</si>
  <si>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</si>
  <si>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</si>
  <si>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</si>
  <si>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</si>
  <si>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</si>
  <si>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</si>
  <si>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</si>
  <si>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</si>
  <si>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</si>
  <si>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</si>
  <si>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</si>
  <si>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</si>
  <si>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</si>
  <si>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</si>
  <si>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</si>
  <si>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</si>
  <si>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</si>
  <si>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</si>
  <si>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</si>
  <si>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</si>
  <si>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</si>
  <si>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</si>
  <si>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</si>
  <si>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</si>
  <si>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</si>
  <si>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</si>
  <si>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</si>
  <si>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</si>
  <si>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</si>
  <si>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</si>
  <si>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</si>
  <si>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</si>
  <si>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</si>
  <si>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</si>
  <si>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</si>
  <si>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</si>
  <si>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</si>
  <si>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</si>
  <si>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</si>
  <si>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</si>
  <si>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</si>
  <si>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</si>
  <si>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</si>
  <si>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</si>
  <si>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</si>
  <si>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</si>
  <si>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</si>
  <si>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</si>
  <si>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</si>
  <si>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</si>
  <si>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</si>
  <si>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</si>
  <si>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</si>
  <si>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</si>
  <si>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</si>
  <si>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</si>
  <si>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</si>
  <si>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</si>
  <si>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</si>
  <si>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</si>
  <si>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</si>
  <si>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</si>
  <si>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</si>
  <si>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</si>
  <si>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</si>
  <si>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</si>
  <si>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</si>
  <si>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</si>
  <si>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</si>
  <si>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</si>
  <si>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</si>
  <si>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</si>
  <si>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</si>
  <si>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</si>
  <si>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</si>
  <si>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</si>
  <si>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</si>
  <si>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</si>
  <si>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</si>
  <si>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</si>
  <si>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</si>
  <si>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</si>
  <si>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</si>
  <si>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</si>
  <si>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</si>
  <si>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</si>
  <si>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</si>
  <si>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</si>
  <si>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</si>
  <si>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</si>
  <si>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</si>
  <si>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</si>
  <si>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</si>
  <si>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</si>
  <si>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</si>
  <si>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</si>
  <si>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</si>
  <si>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</si>
  <si>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</si>
  <si>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</si>
  <si>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</si>
  <si>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</si>
  <si>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</si>
  <si>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</si>
  <si>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</si>
  <si>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</si>
  <si>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</si>
  <si>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</si>
  <si>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</si>
  <si>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</si>
  <si>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</si>
  <si>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</si>
  <si>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</si>
  <si>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</si>
  <si>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</si>
  <si>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</si>
  <si>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</si>
  <si>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</si>
  <si>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</si>
  <si>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</si>
  <si>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</si>
  <si>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</si>
  <si>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</si>
  <si>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</si>
  <si>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</si>
  <si>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</si>
  <si>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</si>
  <si>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</si>
  <si>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</si>
  <si>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</si>
  <si>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</si>
  <si>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</si>
  <si>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</si>
  <si>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</si>
  <si>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</si>
  <si>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</si>
  <si>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</si>
  <si>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</si>
  <si>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</si>
  <si>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</si>
  <si>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</si>
  <si>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</si>
  <si>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</si>
  <si>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</si>
  <si>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</si>
  <si>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</si>
  <si>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</si>
  <si>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</si>
  <si>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</si>
  <si>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</si>
  <si>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</si>
  <si>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</si>
  <si>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</si>
  <si>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</si>
  <si>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</si>
  <si>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</si>
  <si>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</si>
  <si>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</si>
  <si>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</si>
  <si>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</si>
  <si>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</si>
  <si>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</si>
  <si>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</si>
  <si>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</si>
  <si>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</si>
  <si>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</si>
  <si>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</si>
  <si>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</si>
  <si>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</si>
  <si>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</si>
  <si>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</si>
  <si>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</si>
  <si>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</si>
  <si>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</si>
  <si>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</si>
  <si>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</si>
  <si>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</si>
  <si>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</si>
  <si>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</si>
  <si>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</si>
  <si>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</si>
  <si>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</si>
  <si>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</si>
  <si>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</si>
  <si>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</si>
  <si>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</si>
  <si>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</si>
  <si>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</si>
  <si>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</si>
  <si>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</si>
  <si>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</si>
  <si>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</si>
  <si>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</si>
  <si>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</si>
  <si>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</si>
  <si>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</si>
  <si>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</si>
  <si>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</si>
  <si>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</si>
  <si>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</si>
  <si>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</si>
  <si>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</si>
  <si>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</si>
  <si>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</si>
  <si>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</si>
  <si>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</si>
  <si>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</si>
  <si>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</si>
  <si>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</si>
  <si>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</si>
  <si>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</si>
  <si>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</si>
  <si>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</si>
  <si>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</si>
  <si>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</si>
  <si>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</si>
  <si>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</si>
  <si>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</si>
  <si>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</si>
  <si>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</si>
  <si>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</si>
  <si>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</si>
  <si>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</si>
  <si>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</si>
  <si>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</si>
  <si>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</si>
  <si>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</si>
  <si>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</si>
  <si>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</si>
  <si>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</si>
  <si>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</si>
  <si>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</si>
  <si>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</si>
  <si>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</si>
  <si>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</si>
  <si>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</si>
  <si>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</si>
  <si>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</si>
  <si>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</si>
  <si>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</si>
  <si>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</si>
  <si>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</si>
  <si>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</si>
  <si>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</si>
  <si>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</si>
  <si>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</si>
  <si>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</si>
  <si>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</si>
  <si>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</si>
  <si>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</si>
  <si>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</si>
  <si>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</si>
  <si>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</si>
  <si>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</si>
  <si>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</si>
  <si>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</si>
  <si>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</si>
  <si>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</si>
  <si>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</si>
  <si>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</si>
  <si>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</si>
  <si>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</si>
  <si>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</si>
  <si>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</si>
  <si>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</si>
  <si>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</si>
  <si>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</si>
  <si>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</si>
  <si>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</si>
  <si>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</si>
  <si>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</si>
  <si>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</si>
  <si>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</si>
  <si>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</si>
  <si>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</si>
  <si>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</si>
  <si>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</si>
  <si>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</si>
  <si>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</si>
  <si>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</si>
  <si>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</si>
  <si>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</si>
  <si>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</si>
  <si>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</si>
  <si>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</si>
  <si>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</si>
  <si>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</si>
  <si>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</si>
  <si>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</si>
  <si>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</si>
  <si>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</si>
  <si>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</si>
  <si>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</si>
  <si>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</si>
  <si>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</si>
  <si>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</si>
  <si>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</si>
  <si>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</si>
  <si>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</si>
  <si>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</si>
  <si>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</si>
  <si>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</si>
  <si>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</si>
  <si>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</si>
  <si>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</si>
  <si>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</si>
  <si>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</si>
  <si>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</si>
  <si>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</si>
  <si>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</si>
  <si>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</si>
  <si>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</si>
  <si>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</si>
  <si>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</si>
  <si>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</si>
  <si>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</si>
  <si>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</si>
  <si>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</si>
  <si>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</si>
  <si>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</si>
  <si>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</si>
  <si>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</si>
  <si>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</si>
  <si>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</si>
  <si>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</si>
  <si>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</si>
  <si>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</si>
  <si>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</si>
  <si>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</si>
  <si>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</si>
  <si>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</si>
  <si>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</si>
  <si>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</si>
  <si>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</si>
  <si>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</si>
  <si>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</si>
  <si>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</si>
  <si>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</si>
  <si>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</si>
  <si>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</si>
  <si>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</si>
  <si>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</si>
  <si>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</si>
  <si>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</si>
  <si>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</si>
  <si>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</si>
  <si>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</si>
  <si>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</si>
  <si>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</si>
  <si>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</si>
  <si>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</si>
  <si>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</si>
  <si>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</si>
  <si>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</si>
  <si>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</si>
  <si>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</si>
  <si>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</si>
  <si>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</si>
  <si>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</si>
  <si>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</si>
  <si>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</si>
  <si>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</si>
  <si>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</si>
  <si>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</si>
  <si>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</si>
  <si>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</si>
  <si>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</si>
  <si>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</si>
  <si>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</si>
  <si>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</si>
  <si>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</si>
  <si>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</si>
  <si>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</si>
  <si>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</si>
  <si>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</si>
  <si>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</si>
  <si>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</si>
  <si>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</si>
  <si>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</si>
  <si>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</si>
  <si>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</si>
  <si>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</si>
  <si>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</si>
  <si>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</si>
  <si>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</si>
  <si>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</si>
  <si>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</si>
  <si>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</si>
  <si>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</si>
  <si>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</si>
  <si>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</si>
  <si>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</si>
  <si>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</si>
  <si>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</si>
  <si>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</si>
  <si>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</si>
  <si>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</si>
  <si>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</si>
  <si>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</si>
  <si>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</si>
  <si>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</si>
  <si>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</si>
  <si>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</si>
  <si>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</si>
  <si>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</si>
  <si>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</si>
  <si>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</si>
  <si>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</si>
  <si>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</si>
  <si>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</si>
  <si>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</si>
  <si>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</si>
  <si>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</si>
  <si>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</si>
  <si>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</si>
  <si>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</si>
  <si>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</si>
  <si>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</si>
  <si>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</si>
  <si>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</si>
  <si>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</si>
  <si>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</si>
  <si>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</si>
  <si>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</si>
  <si>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</si>
  <si>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</si>
  <si>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</si>
  <si>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</si>
  <si>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</si>
  <si>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</si>
  <si>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</si>
  <si>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</si>
  <si>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</si>
  <si>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</si>
  <si>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</si>
  <si>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</si>
  <si>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</si>
  <si>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</si>
  <si>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</si>
  <si>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</si>
  <si>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</si>
  <si>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</si>
  <si>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</si>
  <si>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</si>
  <si>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</si>
  <si>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</si>
  <si>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</si>
  <si>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</si>
  <si>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</si>
  <si>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</si>
  <si>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</si>
  <si>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</si>
  <si>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</si>
  <si>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</si>
  <si>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</si>
  <si>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</si>
  <si>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</si>
  <si>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</si>
  <si>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</si>
  <si>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</si>
  <si>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</si>
  <si>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</si>
  <si>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</si>
  <si>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</si>
  <si>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</si>
  <si>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</si>
  <si>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</si>
  <si>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</si>
  <si>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</si>
  <si>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</si>
  <si>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</si>
  <si>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</si>
  <si>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</si>
  <si>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</si>
  <si>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</si>
  <si>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</si>
  <si>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</si>
  <si>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</si>
  <si>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</si>
  <si>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</si>
  <si>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</si>
  <si>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</si>
  <si>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</si>
  <si>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</si>
  <si>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</si>
  <si>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</si>
  <si>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</si>
  <si>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</si>
  <si>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</si>
  <si>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</si>
  <si>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</si>
  <si>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</si>
  <si>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</si>
  <si>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</si>
  <si>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</si>
  <si>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</si>
  <si>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</si>
  <si>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</si>
  <si>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</si>
  <si>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</si>
  <si>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</si>
  <si>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</si>
  <si>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</si>
  <si>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</si>
  <si>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</si>
  <si>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</si>
  <si>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</si>
  <si>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</si>
  <si>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</si>
  <si>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</si>
  <si>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</si>
  <si>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</si>
  <si>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</si>
  <si>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</si>
  <si>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</si>
  <si>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</si>
  <si>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</si>
  <si>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</si>
  <si>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</si>
  <si>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</si>
  <si>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</si>
  <si>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</si>
  <si>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</si>
  <si>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</si>
  <si>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</si>
  <si>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</si>
  <si>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</si>
  <si>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</si>
  <si>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</si>
  <si>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</si>
  <si>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</si>
  <si>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</si>
  <si>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</si>
  <si>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</si>
  <si>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</si>
  <si>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</si>
  <si>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</si>
  <si>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</si>
  <si>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</si>
  <si>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</si>
  <si>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</si>
  <si>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</si>
  <si>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</si>
  <si>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</si>
  <si>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</si>
  <si>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</si>
  <si>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</si>
  <si>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</si>
  <si>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</si>
  <si>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</si>
  <si>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</si>
  <si>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</si>
  <si>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</si>
  <si>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</si>
  <si>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</si>
  <si>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</si>
  <si>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</si>
  <si>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</si>
  <si>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</si>
  <si>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</si>
  <si>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</si>
  <si>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</si>
  <si>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</si>
  <si>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</si>
  <si>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</si>
  <si>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</si>
  <si>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</si>
  <si>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</si>
  <si>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</si>
  <si>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</si>
  <si>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</si>
  <si>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</si>
  <si>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</si>
  <si>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</si>
  <si>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</si>
  <si>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</si>
  <si>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</si>
  <si>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</si>
  <si>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</si>
  <si>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</si>
  <si>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</si>
  <si>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</si>
  <si>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</si>
  <si>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</si>
  <si>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</si>
  <si>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</si>
  <si>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</si>
  <si>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</si>
  <si>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</si>
  <si>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</si>
  <si>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</si>
  <si>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</si>
  <si>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</si>
  <si>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</si>
  <si>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</si>
  <si>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</si>
  <si>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</si>
  <si>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</si>
  <si>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</si>
  <si>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</si>
  <si>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</si>
  <si>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</si>
  <si>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</si>
  <si>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</si>
  <si>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</si>
  <si>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</si>
  <si>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</si>
  <si>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</si>
  <si>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</si>
  <si>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</si>
  <si>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</si>
  <si>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</si>
  <si>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</si>
  <si>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</si>
  <si>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</si>
  <si>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</si>
  <si>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</si>
  <si>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</si>
  <si>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</si>
  <si>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</si>
  <si>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</si>
  <si>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</si>
  <si>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</si>
  <si>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</si>
  <si>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</si>
  <si>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</si>
  <si>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</si>
  <si>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</si>
  <si>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</si>
  <si>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</si>
  <si>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</si>
  <si>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</si>
  <si>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</si>
  <si>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</si>
  <si>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</si>
  <si>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</si>
  <si>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</si>
  <si>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</si>
  <si>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</si>
  <si>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</si>
  <si>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</si>
  <si>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</si>
  <si>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</si>
  <si>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</si>
  <si>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</si>
  <si>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</si>
  <si>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</si>
  <si>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</si>
  <si>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</si>
  <si>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</si>
  <si>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</si>
  <si>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</si>
  <si>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</si>
  <si>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</si>
  <si>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</si>
  <si>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</si>
  <si>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</si>
  <si>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</si>
  <si>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</si>
  <si>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</si>
  <si>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</si>
  <si>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</si>
  <si>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</si>
  <si>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</si>
  <si>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</si>
  <si>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</si>
  <si>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</si>
  <si>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</si>
  <si>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</si>
  <si>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</si>
  <si>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</si>
  <si>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</si>
  <si>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</si>
  <si>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</si>
  <si>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</si>
  <si>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</si>
  <si>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</si>
  <si>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</si>
  <si>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</si>
  <si>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</si>
  <si>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</si>
  <si>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</si>
  <si>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</si>
  <si>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</si>
  <si>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</si>
  <si>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</si>
  <si>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</si>
  <si>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</si>
  <si>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</si>
  <si>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</si>
  <si>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</si>
  <si>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</si>
  <si>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</si>
  <si>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</si>
  <si>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</si>
  <si>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</si>
  <si>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</si>
  <si>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</si>
  <si>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</si>
  <si>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</si>
  <si>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</si>
  <si>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</si>
  <si>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</si>
  <si>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</si>
  <si>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</si>
  <si>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</si>
  <si>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</si>
  <si>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</si>
  <si>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</si>
  <si>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</si>
  <si>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</si>
  <si>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</si>
  <si>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</si>
  <si>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</si>
  <si>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</si>
  <si>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</si>
  <si>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</si>
  <si>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</si>
  <si>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</si>
  <si>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</si>
  <si>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</si>
  <si>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</si>
  <si>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</si>
  <si>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</si>
  <si>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</si>
  <si>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</si>
  <si>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</si>
  <si>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</si>
  <si>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</si>
  <si>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</si>
  <si>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</si>
  <si>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</si>
  <si>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</si>
  <si>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</si>
  <si>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</si>
  <si>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</si>
  <si>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</si>
  <si>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</si>
  <si>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</si>
  <si>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</si>
  <si>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</si>
  <si>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</si>
  <si>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</si>
  <si>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</si>
  <si>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</si>
  <si>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</si>
  <si>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</si>
  <si>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</si>
  <si>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</si>
  <si>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</si>
  <si>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</si>
  <si>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</si>
  <si>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</si>
  <si>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</si>
  <si>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</si>
  <si>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</si>
  <si>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</si>
  <si>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</si>
  <si>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</si>
  <si>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</si>
  <si>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</si>
  <si>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</si>
  <si>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</si>
  <si>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</si>
  <si>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</si>
  <si>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</si>
  <si>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</si>
  <si>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</si>
  <si>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</si>
  <si>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</si>
  <si>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</si>
  <si>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</si>
  <si>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</si>
  <si>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</si>
  <si>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</si>
  <si>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</si>
  <si>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</si>
  <si>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</si>
  <si>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</si>
  <si>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</si>
  <si>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</si>
  <si>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</si>
  <si>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</si>
  <si>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</si>
  <si>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</si>
  <si>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</si>
  <si>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</si>
  <si>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</si>
  <si>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</si>
  <si>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</si>
  <si>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</si>
  <si>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</si>
  <si>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</si>
  <si>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</si>
  <si>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</si>
  <si>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</si>
  <si>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</si>
  <si>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</si>
  <si>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</si>
  <si>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</si>
  <si>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</si>
  <si>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</si>
  <si>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</si>
  <si>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</si>
  <si>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</si>
  <si>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</si>
  <si>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</si>
  <si>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</si>
  <si>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</si>
  <si>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</si>
  <si>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</si>
  <si>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</si>
  <si>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</si>
  <si>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</si>
  <si>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</si>
  <si>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</si>
  <si>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</si>
  <si>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</si>
  <si>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</si>
  <si>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</si>
  <si>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</si>
  <si>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</si>
  <si>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</si>
  <si>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</si>
  <si>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</si>
  <si>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</si>
  <si>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</si>
  <si>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</si>
  <si>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</si>
  <si>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</si>
  <si>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</si>
  <si>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</si>
  <si>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</si>
  <si>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</si>
  <si>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</si>
  <si>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</si>
  <si>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</si>
  <si>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</si>
  <si>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</si>
  <si>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</si>
  <si>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</si>
  <si>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</si>
  <si>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</si>
  <si>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</si>
  <si>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</si>
  <si>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</si>
  <si>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</si>
  <si>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</si>
  <si>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</si>
  <si>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</si>
  <si>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</si>
  <si>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</si>
  <si>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</si>
  <si>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</si>
  <si>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</si>
  <si>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</si>
  <si>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</si>
  <si>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</si>
  <si>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</si>
  <si>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</si>
  <si>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</si>
  <si>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</si>
  <si>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</si>
  <si>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</si>
  <si>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</si>
  <si>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</si>
  <si>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</si>
  <si>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</si>
  <si>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</si>
  <si>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</si>
  <si>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</si>
  <si>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</si>
  <si>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</si>
  <si>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</si>
  <si>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</si>
  <si>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</si>
  <si>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</si>
  <si>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</si>
  <si>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</si>
  <si>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</si>
  <si>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</si>
  <si>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</si>
  <si>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</si>
  <si>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</si>
  <si>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</si>
  <si>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</si>
  <si>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</si>
  <si>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</si>
  <si>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</si>
  <si>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</si>
  <si>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</si>
  <si>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</si>
  <si>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</si>
  <si>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</si>
  <si>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</si>
  <si>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</si>
  <si>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</si>
  <si>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</si>
  <si>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</si>
  <si>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</si>
  <si>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</si>
  <si>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</si>
  <si>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</si>
  <si>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</si>
  <si>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</si>
  <si>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</si>
  <si>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</si>
  <si>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</si>
  <si>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</si>
  <si>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</si>
  <si>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</si>
  <si>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</si>
  <si>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</si>
  <si>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</si>
  <si>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</si>
  <si>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</si>
  <si>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</si>
  <si>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</si>
  <si>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</si>
  <si>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</si>
  <si>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</si>
  <si>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</si>
  <si>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</si>
  <si>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</si>
  <si>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</si>
  <si>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</si>
  <si>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</si>
  <si>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</si>
  <si>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</si>
  <si>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</si>
  <si>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</si>
  <si>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</si>
  <si>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</si>
  <si>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</si>
  <si>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</si>
  <si>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</si>
  <si>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</si>
  <si>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</si>
  <si>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</si>
  <si>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</si>
  <si>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</si>
  <si>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</si>
  <si>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</si>
  <si>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</si>
  <si>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</si>
  <si>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</si>
  <si>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</si>
  <si>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</si>
  <si>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</si>
  <si>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</si>
  <si>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</si>
  <si>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</si>
  <si>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</si>
  <si>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</si>
  <si>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</si>
  <si>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</si>
  <si>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</si>
  <si>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</si>
  <si>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</si>
  <si>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</si>
  <si>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</si>
  <si>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</si>
  <si>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</si>
  <si>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</si>
  <si>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</si>
  <si>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</si>
  <si>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</si>
  <si>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</si>
  <si>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</si>
  <si>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</si>
  <si>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</si>
  <si>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</si>
  <si>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</si>
  <si>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</si>
  <si>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</si>
  <si>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</si>
  <si>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</si>
  <si>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</si>
  <si>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</si>
  <si>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</si>
  <si>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</si>
  <si>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</si>
  <si>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</si>
  <si>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</si>
  <si>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</si>
  <si>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</si>
  <si>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</si>
  <si>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</si>
  <si>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</si>
  <si>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</si>
  <si>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</si>
  <si>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</si>
  <si>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</si>
  <si>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</si>
  <si>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</si>
  <si>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</si>
  <si>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</si>
  <si>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</si>
  <si>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</si>
  <si>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</si>
  <si>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</si>
  <si>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</si>
  <si>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</si>
  <si>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</si>
  <si>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</si>
  <si>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</si>
  <si>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</si>
  <si>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</si>
  <si>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</si>
  <si>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</si>
  <si>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</si>
  <si>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</si>
  <si>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</si>
  <si>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</si>
  <si>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</si>
  <si>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</si>
  <si>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</si>
  <si>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</si>
  <si>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</si>
  <si>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</si>
  <si>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</si>
  <si>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</si>
  <si>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</si>
  <si>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</si>
  <si>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</si>
  <si>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</si>
  <si>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</si>
  <si>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</si>
  <si>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</si>
  <si>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</si>
  <si>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</si>
  <si>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</si>
  <si>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</si>
  <si>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</si>
  <si>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</si>
  <si>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</si>
  <si>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</si>
  <si>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</si>
  <si>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</si>
  <si>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</si>
  <si>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</si>
  <si>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</si>
  <si>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</si>
  <si>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</si>
  <si>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</si>
  <si>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</si>
  <si>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</si>
  <si>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</si>
  <si>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</si>
  <si>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</si>
  <si>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</si>
  <si>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</si>
  <si>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</si>
  <si>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</si>
  <si>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</si>
  <si>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</si>
  <si>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</si>
  <si>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</si>
  <si>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</si>
  <si>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</si>
  <si>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</si>
  <si>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</si>
  <si>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</si>
  <si>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</si>
  <si>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</si>
  <si>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</si>
  <si>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</si>
  <si>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</si>
  <si>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</si>
  <si>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</si>
  <si>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</si>
  <si>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</si>
  <si>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</si>
  <si>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</si>
  <si>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</si>
  <si>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</si>
  <si>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</si>
  <si>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</si>
  <si>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</si>
  <si>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</si>
  <si>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</si>
  <si>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</si>
  <si>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</si>
  <si>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</si>
  <si>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</si>
  <si>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</si>
  <si>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</si>
  <si>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</si>
  <si>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</si>
  <si>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</si>
  <si>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</si>
  <si>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</si>
  <si>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</si>
  <si>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</si>
  <si>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</si>
  <si>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</si>
  <si>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</si>
  <si>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</si>
  <si>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</si>
  <si>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</si>
  <si>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</si>
  <si>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</si>
  <si>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</si>
  <si>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</si>
  <si>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</si>
  <si>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</si>
  <si>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</si>
  <si>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</si>
  <si>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</si>
  <si>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</si>
  <si>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</si>
  <si>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</si>
  <si>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</si>
  <si>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</si>
  <si>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</si>
  <si>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</si>
  <si>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</si>
  <si>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</si>
  <si>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</si>
  <si>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</si>
  <si>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</si>
  <si>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</si>
  <si>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</si>
  <si>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</si>
  <si>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</si>
  <si>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</si>
  <si>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</si>
  <si>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</si>
  <si>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</si>
  <si>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</si>
  <si>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</si>
  <si>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</si>
  <si>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</si>
  <si>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</si>
  <si>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</si>
  <si>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</si>
  <si>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</si>
  <si>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</si>
  <si>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</si>
  <si>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</si>
  <si>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</si>
  <si>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</si>
  <si>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</si>
  <si>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</si>
  <si>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</si>
  <si>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</si>
  <si>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</si>
  <si>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</si>
  <si>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</si>
  <si>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</si>
  <si>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</si>
  <si>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</si>
  <si>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</si>
  <si>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</si>
  <si>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</si>
  <si>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</si>
  <si>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</si>
  <si>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</si>
  <si>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</si>
  <si>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</si>
  <si>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</si>
  <si>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</si>
  <si>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</si>
  <si>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</si>
  <si>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</si>
  <si>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</si>
  <si>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</si>
  <si>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</si>
  <si>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</si>
  <si>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</si>
  <si>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</si>
  <si>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</si>
  <si>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</si>
  <si>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</si>
  <si>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</si>
  <si>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</si>
  <si>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</si>
  <si>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</si>
  <si>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</si>
  <si>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</si>
  <si>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</si>
  <si>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</si>
  <si>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</si>
  <si>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</si>
  <si>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</si>
  <si>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</si>
  <si>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</si>
  <si>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</si>
  <si>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</si>
  <si>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</si>
  <si>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</si>
  <si>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</si>
  <si>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</si>
  <si>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</si>
  <si>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</si>
  <si>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</si>
  <si>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</si>
  <si>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</si>
  <si>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</si>
  <si>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</si>
  <si>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</si>
  <si>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</si>
  <si>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</si>
  <si>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</si>
  <si>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</si>
  <si>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</si>
  <si>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</si>
  <si>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</si>
  <si>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</si>
  <si>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</si>
  <si>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</si>
  <si>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</si>
  <si>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</si>
  <si>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</si>
  <si>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</si>
  <si>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</si>
  <si>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</si>
  <si>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</si>
  <si>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</si>
  <si>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</si>
  <si>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</si>
  <si>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</si>
  <si>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</si>
  <si>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</si>
  <si>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</si>
  <si>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</si>
  <si>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</si>
  <si>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</si>
  <si>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</si>
  <si>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</si>
  <si>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</si>
  <si>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</si>
  <si>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</si>
  <si>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</si>
  <si>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</si>
  <si>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</si>
  <si>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</si>
  <si>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</si>
  <si>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</si>
  <si>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</si>
  <si>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</si>
  <si>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</si>
  <si>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</si>
  <si>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</si>
  <si>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</si>
  <si>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</si>
  <si>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</si>
  <si>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</si>
  <si>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</si>
  <si>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</si>
  <si>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</si>
  <si>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</si>
  <si>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</si>
  <si>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</si>
  <si>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</si>
  <si>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</si>
  <si>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</si>
  <si>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</si>
  <si>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</si>
  <si>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</si>
  <si>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</si>
  <si>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</si>
  <si>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</si>
  <si>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</si>
  <si>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</si>
  <si>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</si>
  <si>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</si>
  <si>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</si>
  <si>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</si>
  <si>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</si>
  <si>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</si>
  <si>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</si>
  <si>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</si>
  <si>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</si>
  <si>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</si>
  <si>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</si>
  <si>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</si>
  <si>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</si>
  <si>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</si>
  <si>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</si>
  <si>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</si>
  <si>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</si>
  <si>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</si>
  <si>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</si>
  <si>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</si>
  <si>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</si>
  <si>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</si>
  <si>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</si>
  <si>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</si>
  <si>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</si>
  <si>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</si>
  <si>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</si>
  <si>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</si>
  <si>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</si>
  <si>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</si>
  <si>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</si>
  <si>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</si>
  <si>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</si>
  <si>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</si>
  <si>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</si>
  <si>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</si>
  <si>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</si>
  <si>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</si>
  <si>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</si>
  <si>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</si>
  <si>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</si>
  <si>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</si>
  <si>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</si>
  <si>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</si>
  <si>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</si>
  <si>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</si>
  <si>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</si>
  <si>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</si>
  <si>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</si>
  <si>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</si>
  <si>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</si>
  <si>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</si>
  <si>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</si>
  <si>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</si>
  <si>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</si>
  <si>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</si>
  <si>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</si>
  <si>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</si>
  <si>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</si>
  <si>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</si>
  <si>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</si>
  <si>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</si>
  <si>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</si>
  <si>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</si>
  <si>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</si>
  <si>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</si>
  <si>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</si>
  <si>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</si>
  <si>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</si>
  <si>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</si>
  <si>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</si>
  <si>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</si>
  <si>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</si>
  <si>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</si>
  <si>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</si>
  <si>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</si>
  <si>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</si>
  <si>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</si>
  <si>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</si>
  <si>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</si>
  <si>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</si>
  <si>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</si>
  <si>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</si>
  <si>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</si>
  <si>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</si>
  <si>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</si>
  <si>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</si>
  <si>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</si>
  <si>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</si>
  <si>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</si>
  <si>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</si>
  <si>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</si>
  <si>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</si>
  <si>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</si>
  <si>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</si>
  <si>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</si>
  <si>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</si>
  <si>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</si>
  <si>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</si>
  <si>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</si>
  <si>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</si>
  <si>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</si>
  <si>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</si>
  <si>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</si>
  <si>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</si>
  <si>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</si>
  <si>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</si>
  <si>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</si>
  <si>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</si>
  <si>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</si>
  <si>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</si>
  <si>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</si>
  <si>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</si>
  <si>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</si>
  <si>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</si>
  <si>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</si>
  <si>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</si>
  <si>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</si>
  <si>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</si>
  <si>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</si>
  <si>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</si>
  <si>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</si>
  <si>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</si>
  <si>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</si>
  <si>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</si>
  <si>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</si>
  <si>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</si>
  <si>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</si>
  <si>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</si>
  <si>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</si>
  <si>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</si>
  <si>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</si>
  <si>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</si>
  <si>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</si>
  <si>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</si>
  <si>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</si>
  <si>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</si>
  <si>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</si>
  <si>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</si>
  <si>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</si>
  <si>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</si>
  <si>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</si>
  <si>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</si>
  <si>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</si>
  <si>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</si>
  <si>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</si>
  <si>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</si>
  <si>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</si>
  <si>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</si>
  <si>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</si>
  <si>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</si>
  <si>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</si>
  <si>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</si>
  <si>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</si>
  <si>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</si>
  <si>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</si>
  <si>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</si>
  <si>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</si>
  <si>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</si>
  <si>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</si>
  <si>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</si>
  <si>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</si>
  <si>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</si>
  <si>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</si>
  <si>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</si>
  <si>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</si>
  <si>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</si>
  <si>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</si>
  <si>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</si>
  <si>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</si>
  <si>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</si>
  <si>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</si>
  <si>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</si>
  <si>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</si>
  <si>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</si>
  <si>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</si>
  <si>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</si>
  <si>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</si>
  <si>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</si>
  <si>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</si>
  <si>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</si>
  <si>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</si>
  <si>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</si>
  <si>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</si>
  <si>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</si>
  <si>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</si>
  <si>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</si>
  <si>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</si>
  <si>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</si>
  <si>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</si>
  <si>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</si>
  <si>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</si>
  <si>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</si>
  <si>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</si>
  <si>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</si>
  <si>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</si>
  <si>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</si>
  <si>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</si>
  <si>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</si>
  <si>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</si>
  <si>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</si>
  <si>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</si>
  <si>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</si>
  <si>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</si>
  <si>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</si>
  <si>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</si>
  <si>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</si>
  <si>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</si>
  <si>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</si>
  <si>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</si>
  <si>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</si>
  <si>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</si>
  <si>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</si>
  <si>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</si>
  <si>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</si>
  <si>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</si>
  <si>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</si>
  <si>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</si>
  <si>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</si>
  <si>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</si>
  <si>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</si>
  <si>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</si>
  <si>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</si>
  <si>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</si>
  <si>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</si>
  <si>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</si>
  <si>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</si>
  <si>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</si>
  <si>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</si>
  <si>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</si>
  <si>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</si>
  <si>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</si>
  <si>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</si>
  <si>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</si>
  <si>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</si>
  <si>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</si>
  <si>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</si>
  <si>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</si>
  <si>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</si>
  <si>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</si>
  <si>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</si>
  <si>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</si>
  <si>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</si>
  <si>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</si>
  <si>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</si>
  <si>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</si>
  <si>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</si>
  <si>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</si>
  <si>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</si>
  <si>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</si>
  <si>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</si>
  <si>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</si>
  <si>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</si>
  <si>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</si>
  <si>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</si>
  <si>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</si>
  <si>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</si>
  <si>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</si>
  <si>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</si>
  <si>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</si>
  <si>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</si>
  <si>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</si>
  <si>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</si>
  <si>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</si>
  <si>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</si>
  <si>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</si>
  <si>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</si>
  <si>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</si>
  <si>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</si>
  <si>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</si>
  <si>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</si>
  <si>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</si>
  <si>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</si>
  <si>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</si>
  <si>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</si>
  <si>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</si>
  <si>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</si>
  <si>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</si>
  <si>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</si>
  <si>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</si>
  <si>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</si>
  <si>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</si>
  <si>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</si>
  <si>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</si>
  <si>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</si>
  <si>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</si>
  <si>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</si>
  <si>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</si>
  <si>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</si>
  <si>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</si>
  <si>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</si>
  <si>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</si>
  <si>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</si>
  <si>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</si>
  <si>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</si>
  <si>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</si>
  <si>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</si>
  <si>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</si>
  <si>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</si>
  <si>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</si>
  <si>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</si>
  <si>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</si>
  <si>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</si>
  <si>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</si>
  <si>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</si>
  <si>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</si>
  <si>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</si>
  <si>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</si>
  <si>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</si>
  <si>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</si>
  <si>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</si>
  <si>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</si>
  <si>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</si>
  <si>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</si>
  <si>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</si>
  <si>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</si>
  <si>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</si>
  <si>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</si>
  <si>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</si>
  <si>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</si>
  <si>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</si>
  <si>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</si>
  <si>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</si>
  <si>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</si>
  <si>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</si>
  <si>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</si>
  <si>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</si>
  <si>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</si>
  <si>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</si>
  <si>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</si>
  <si>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</si>
  <si>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</si>
  <si>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</si>
  <si>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</si>
  <si>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</si>
  <si>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</si>
  <si>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</si>
  <si>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</si>
  <si>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</si>
  <si>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</si>
  <si>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</si>
  <si>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</si>
  <si>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</si>
  <si>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</si>
  <si>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</si>
  <si>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</si>
  <si>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</si>
  <si>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</si>
  <si>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</si>
  <si>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</si>
  <si>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</si>
  <si>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</si>
  <si>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</si>
  <si>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</si>
  <si>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</si>
  <si>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</si>
  <si>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</si>
  <si>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</si>
  <si>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</si>
  <si>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</si>
  <si>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</si>
  <si>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</si>
  <si>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</si>
  <si>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</si>
  <si>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</si>
  <si>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</si>
  <si>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</si>
  <si>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</si>
  <si>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</si>
  <si>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</si>
  <si>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</si>
  <si>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</si>
  <si>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</si>
  <si>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</si>
  <si>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</si>
  <si>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</si>
  <si>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</si>
  <si>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</si>
  <si>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</si>
  <si>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</si>
  <si>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</si>
  <si>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</si>
  <si>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</si>
  <si>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</si>
  <si>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</si>
  <si>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</si>
  <si>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</si>
  <si>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</si>
  <si>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</si>
  <si>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</si>
  <si>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</si>
  <si>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</si>
  <si>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</si>
  <si>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</si>
  <si>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</si>
  <si>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</si>
  <si>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</si>
  <si>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</si>
  <si>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</si>
  <si>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</si>
  <si>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</si>
  <si>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</si>
  <si>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</si>
  <si>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</si>
  <si>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</si>
  <si>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</si>
  <si>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</si>
  <si>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</si>
  <si>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</si>
  <si>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</si>
  <si>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</si>
  <si>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</si>
  <si>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</si>
  <si>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</si>
  <si>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</si>
  <si>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</si>
  <si>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</si>
  <si>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</si>
  <si>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</si>
  <si>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</si>
  <si>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</si>
  <si>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</si>
  <si>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</si>
  <si>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</si>
  <si>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</si>
  <si>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</si>
  <si>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</si>
  <si>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</si>
  <si>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</si>
  <si>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</si>
  <si>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</si>
  <si>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</si>
  <si>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</si>
  <si>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</si>
  <si>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</si>
  <si>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</si>
  <si>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</si>
  <si>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</si>
  <si>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</si>
  <si>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</si>
  <si>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</si>
  <si>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</si>
  <si>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</si>
  <si>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</si>
  <si>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</si>
  <si>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</si>
  <si>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</si>
  <si>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</si>
  <si>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</si>
  <si>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</si>
  <si>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</si>
  <si>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</si>
  <si>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</si>
  <si>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</si>
  <si>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</si>
  <si>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</si>
  <si>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</si>
  <si>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</si>
  <si>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</si>
  <si>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</si>
  <si>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</si>
  <si>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</si>
  <si>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</si>
  <si>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</si>
  <si>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</si>
  <si>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</si>
  <si>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</si>
  <si>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</si>
  <si>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</si>
  <si>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</si>
  <si>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</si>
  <si>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</si>
  <si>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</si>
  <si>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</si>
  <si>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</si>
  <si>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</si>
  <si>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</si>
  <si>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</si>
  <si>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</si>
  <si>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</si>
  <si>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</si>
  <si>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</si>
  <si>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</si>
  <si>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</si>
  <si>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</si>
  <si>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</si>
  <si>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</si>
  <si>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</si>
  <si>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</si>
  <si>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</si>
  <si>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</si>
  <si>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</si>
  <si>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</si>
  <si>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</si>
  <si>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</si>
  <si>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</si>
  <si>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</si>
  <si>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</si>
  <si>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</si>
  <si>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</si>
  <si>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</si>
  <si>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</si>
  <si>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</si>
  <si>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</si>
  <si>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</si>
  <si>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</si>
  <si>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</si>
  <si>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</si>
  <si>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</si>
  <si>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</si>
  <si>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</si>
  <si>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</si>
  <si>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</si>
  <si>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</si>
  <si>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</si>
  <si>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</si>
  <si>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</si>
  <si>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</si>
  <si>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</si>
  <si>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</si>
  <si>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</si>
  <si>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</si>
  <si>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</si>
  <si>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</si>
  <si>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</si>
  <si>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</si>
  <si>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</si>
  <si>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</si>
  <si>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</si>
  <si>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</si>
  <si>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</si>
  <si>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</si>
  <si>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</si>
  <si>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</si>
  <si>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</si>
  <si>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</si>
  <si>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</si>
  <si>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</si>
  <si>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</si>
  <si>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</si>
  <si>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</si>
  <si>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</si>
  <si>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</si>
  <si>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</si>
  <si>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</si>
  <si>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</si>
  <si>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</si>
  <si>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</si>
  <si>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</si>
  <si>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</si>
  <si>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</si>
  <si>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</si>
  <si>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</si>
  <si>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</si>
  <si>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</si>
  <si>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</si>
  <si>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</si>
  <si>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</si>
  <si>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</si>
  <si>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</si>
  <si>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</si>
  <si>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</si>
  <si>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</si>
  <si>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</si>
  <si>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</si>
  <si>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</si>
  <si>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</si>
  <si>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</si>
  <si>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</si>
  <si>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</si>
  <si>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</si>
  <si>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</si>
  <si>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</si>
  <si>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</si>
  <si>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</si>
  <si>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</si>
  <si>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</si>
  <si>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</si>
  <si>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</si>
  <si>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</si>
  <si>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</si>
  <si>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</si>
  <si>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</si>
  <si>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</si>
  <si>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</si>
  <si>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</si>
  <si>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</si>
  <si>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</si>
  <si>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</si>
  <si>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</si>
  <si>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</si>
  <si>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</si>
  <si>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</si>
  <si>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</si>
  <si>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</si>
  <si>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</si>
  <si>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</si>
  <si>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</si>
  <si>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</si>
  <si>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</si>
  <si>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</si>
  <si>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</si>
  <si>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</si>
  <si>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</si>
  <si>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</si>
  <si>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</si>
  <si>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</si>
  <si>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</si>
  <si>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</si>
  <si>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</si>
  <si>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</si>
  <si>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</si>
  <si>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</si>
  <si>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</si>
  <si>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</si>
  <si>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</si>
  <si>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</si>
  <si>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</si>
  <si>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</si>
  <si>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</si>
  <si>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</si>
  <si>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</si>
  <si>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</si>
  <si>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</si>
  <si>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</si>
  <si>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</si>
  <si>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</si>
  <si>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</si>
  <si>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</si>
  <si>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</si>
  <si>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</si>
  <si>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</si>
  <si>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</si>
  <si>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</si>
  <si>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</si>
  <si>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</si>
  <si>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</si>
  <si>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</si>
  <si>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</si>
  <si>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</si>
  <si>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</si>
  <si>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</si>
  <si>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</si>
  <si>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</si>
  <si>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</si>
  <si>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</si>
  <si>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</si>
  <si>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</si>
  <si>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</si>
  <si>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</si>
  <si>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</si>
  <si>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</si>
  <si>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</si>
  <si>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</si>
  <si>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</si>
  <si>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</si>
  <si>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</si>
  <si>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</si>
  <si>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</si>
  <si>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</si>
  <si>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</si>
  <si>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</si>
  <si>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</si>
  <si>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</si>
  <si>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</si>
  <si>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</si>
  <si>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</si>
  <si>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</si>
  <si>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</si>
  <si>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</si>
  <si>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</si>
  <si>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</si>
  <si>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</si>
  <si>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</si>
  <si>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</si>
  <si>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</si>
  <si>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</si>
  <si>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</si>
  <si>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</si>
  <si>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</si>
  <si>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</si>
  <si>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</si>
  <si>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</si>
  <si>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</si>
  <si>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</si>
  <si>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</si>
  <si>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</si>
  <si>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</si>
  <si>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</si>
  <si>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</si>
  <si>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</si>
  <si>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</si>
  <si>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</si>
  <si>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</si>
  <si>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</si>
  <si>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</si>
  <si>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</si>
  <si>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</si>
  <si>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</si>
  <si>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</si>
  <si>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</si>
  <si>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</si>
  <si>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</si>
  <si>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</si>
  <si>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</si>
  <si>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</si>
  <si>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</si>
  <si>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</si>
  <si>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</si>
  <si>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</si>
  <si>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</si>
  <si>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</si>
  <si>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</si>
  <si>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</si>
  <si>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</si>
  <si>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</si>
  <si>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</si>
  <si>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</si>
  <si>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</si>
  <si>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</si>
  <si>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</si>
  <si>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</si>
  <si>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</si>
  <si>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</si>
  <si>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</si>
  <si>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</si>
  <si>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</si>
  <si>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</si>
  <si>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</si>
  <si>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</si>
  <si>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</si>
  <si>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</si>
  <si>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</si>
  <si>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</si>
  <si>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</si>
  <si>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</si>
  <si>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</si>
  <si>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</si>
  <si>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</si>
  <si>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</si>
  <si>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</si>
  <si>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</si>
  <si>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</si>
  <si>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</si>
  <si>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</si>
  <si>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</si>
  <si>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</si>
  <si>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</si>
  <si>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</si>
  <si>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</si>
  <si>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</si>
  <si>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</si>
  <si>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</si>
  <si>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</si>
  <si>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</si>
  <si>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</si>
  <si>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</si>
  <si>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</si>
  <si>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</si>
  <si>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</si>
  <si>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</si>
  <si>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</si>
  <si>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</si>
  <si>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</si>
  <si>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</si>
  <si>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</si>
  <si>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</si>
  <si>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</si>
  <si>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</si>
  <si>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</si>
  <si>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</si>
  <si>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</si>
  <si>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</si>
  <si>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</si>
  <si>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</si>
  <si>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</si>
  <si>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</si>
  <si>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</si>
  <si>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</si>
  <si>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</si>
  <si>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</si>
  <si>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</si>
  <si>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</si>
  <si>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</si>
  <si>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</si>
  <si>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</si>
  <si>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</si>
  <si>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</si>
  <si>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</si>
  <si>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</si>
  <si>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</si>
  <si>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</si>
  <si>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</si>
  <si>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</si>
  <si>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</si>
  <si>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</si>
  <si>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</si>
  <si>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</si>
  <si>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</si>
  <si>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</si>
  <si>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</si>
  <si>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</si>
  <si>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</si>
  <si>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</si>
  <si>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</si>
  <si>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</si>
  <si>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</si>
  <si>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</si>
  <si>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</si>
  <si>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</si>
  <si>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</si>
  <si>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</si>
  <si>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</si>
  <si>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</si>
  <si>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</si>
  <si>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</si>
  <si>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</si>
  <si>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</si>
  <si>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</si>
  <si>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</si>
  <si>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</si>
  <si>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</si>
  <si>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</si>
  <si>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</si>
  <si>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</si>
  <si>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</si>
  <si>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</si>
  <si>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</si>
  <si>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</si>
  <si>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</si>
  <si>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</si>
  <si>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</si>
  <si>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</si>
  <si>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</si>
  <si>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</si>
  <si>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</si>
  <si>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</si>
  <si>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</si>
  <si>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</si>
  <si>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</si>
  <si>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</si>
  <si>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</si>
  <si>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</si>
  <si>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</si>
  <si>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</si>
  <si>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</si>
  <si>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</si>
  <si>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</si>
  <si>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</si>
  <si>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</si>
  <si>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</si>
  <si>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</si>
  <si>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</si>
  <si>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</si>
  <si>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</si>
  <si>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</si>
  <si>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</si>
  <si>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</si>
  <si>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</si>
  <si>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</si>
  <si>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</si>
  <si>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</si>
  <si>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</si>
  <si>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</si>
  <si>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</si>
  <si>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</si>
  <si>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</si>
  <si>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</si>
  <si>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</si>
  <si>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</si>
  <si>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</si>
  <si>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</si>
  <si>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</si>
  <si>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</si>
  <si>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</si>
  <si>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</si>
  <si>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</si>
  <si>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</si>
  <si>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</si>
  <si>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</si>
  <si>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</si>
  <si>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</si>
  <si>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</si>
  <si>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</si>
  <si>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</si>
  <si>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</si>
  <si>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</si>
  <si>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</si>
  <si>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</si>
  <si>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</si>
  <si>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</si>
  <si>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</si>
  <si>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</si>
  <si>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</si>
  <si>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</si>
  <si>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</si>
  <si>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</si>
  <si>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</si>
  <si>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</si>
  <si>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</si>
  <si>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</si>
  <si>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</si>
  <si>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</si>
  <si>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</si>
  <si>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</si>
  <si>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</si>
  <si>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</si>
  <si>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</si>
  <si>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</si>
  <si>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</si>
  <si>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</si>
  <si>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</si>
  <si>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</si>
  <si>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</si>
  <si>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</si>
  <si>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</si>
  <si>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</si>
  <si>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</si>
  <si>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</si>
  <si>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</si>
  <si>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</si>
  <si>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</si>
  <si>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</si>
  <si>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</si>
  <si>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</si>
  <si>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</si>
  <si>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</si>
  <si>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</si>
  <si>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</si>
  <si>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</si>
  <si>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</si>
  <si>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</si>
  <si>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</si>
  <si>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</si>
  <si>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</si>
  <si>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</si>
  <si>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</si>
  <si>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</si>
  <si>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</si>
  <si>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</si>
  <si>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</si>
  <si>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</si>
  <si>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</si>
  <si>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</si>
  <si>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</si>
  <si>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</si>
  <si>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</si>
  <si>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</si>
  <si>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</si>
  <si>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</si>
  <si>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</si>
  <si>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</si>
  <si>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</si>
  <si>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</si>
  <si>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</si>
  <si>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</si>
  <si>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</si>
  <si>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</si>
  <si>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</si>
  <si>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</si>
  <si>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</si>
  <si>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</si>
  <si>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</si>
  <si>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</si>
  <si>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</si>
  <si>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</si>
  <si>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</si>
  <si>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</si>
  <si>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</si>
  <si>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</si>
  <si>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</si>
  <si>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</si>
  <si>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</si>
  <si>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</si>
  <si>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</si>
  <si>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</si>
  <si>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</si>
  <si>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</si>
  <si>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</si>
  <si>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</si>
  <si>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</si>
  <si>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</si>
  <si>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</si>
  <si>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</si>
  <si>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</si>
  <si>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</si>
  <si>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</si>
  <si>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</si>
  <si>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</si>
  <si>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</si>
  <si>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</si>
  <si>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</si>
  <si>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</si>
  <si>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</si>
  <si>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</si>
  <si>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</si>
  <si>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</si>
  <si>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</si>
  <si>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</si>
  <si>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</si>
  <si>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</si>
  <si>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</si>
  <si>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</si>
  <si>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</si>
  <si>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</si>
  <si>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</si>
  <si>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</si>
  <si>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</si>
  <si>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</si>
  <si>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</si>
  <si>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</si>
  <si>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</si>
  <si>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</si>
  <si>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</si>
  <si>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</si>
  <si>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</si>
  <si>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</si>
  <si>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</si>
  <si>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</si>
  <si>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</si>
  <si>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</si>
  <si>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</si>
  <si>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</si>
  <si>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</si>
  <si>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</si>
  <si>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</si>
  <si>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</si>
  <si>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</si>
  <si>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</si>
  <si>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</si>
  <si>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</si>
  <si>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</si>
  <si>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</si>
  <si>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</si>
  <si>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</si>
  <si>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</si>
  <si>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</si>
  <si>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</si>
  <si>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</si>
  <si>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</si>
  <si>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</si>
  <si>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</si>
  <si>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</si>
  <si>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</si>
  <si>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</si>
  <si>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</si>
  <si>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</si>
  <si>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</si>
  <si>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</si>
  <si>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</si>
  <si>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</si>
  <si>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</si>
  <si>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</si>
  <si>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</si>
  <si>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</si>
  <si>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</si>
  <si>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</si>
  <si>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</si>
  <si>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</si>
  <si>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</si>
  <si>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</si>
  <si>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</si>
  <si>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</si>
  <si>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</si>
  <si>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</si>
  <si>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</si>
  <si>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</si>
  <si>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</si>
  <si>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</si>
  <si>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</si>
  <si>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</si>
  <si>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</si>
  <si>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</si>
  <si>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</si>
  <si>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</si>
  <si>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</si>
  <si>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</si>
  <si>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</si>
  <si>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</si>
  <si>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</si>
  <si>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</si>
  <si>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</si>
  <si>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</si>
  <si>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</si>
  <si>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</si>
  <si>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</si>
  <si>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</si>
  <si>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</si>
  <si>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</si>
  <si>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</si>
  <si>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</si>
  <si>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</si>
  <si>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</si>
  <si>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</si>
  <si>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</si>
  <si>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</si>
  <si>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</si>
  <si>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</si>
  <si>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</si>
  <si>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</si>
  <si>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</si>
  <si>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</si>
  <si>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</si>
  <si>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</si>
  <si>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</si>
  <si>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</si>
  <si>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</si>
  <si>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</si>
  <si>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</si>
  <si>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</si>
  <si>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</si>
  <si>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</si>
  <si>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</si>
  <si>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</si>
  <si>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</si>
  <si>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</si>
  <si>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</si>
  <si>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</si>
  <si>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</si>
  <si>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</si>
  <si>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</si>
  <si>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</si>
  <si>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</si>
  <si>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</si>
  <si>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</si>
  <si>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</si>
  <si>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</si>
  <si>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</si>
  <si>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</si>
  <si>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</si>
  <si>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</si>
  <si>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</si>
  <si>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</si>
  <si>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</si>
  <si>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</si>
  <si>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</si>
  <si>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</si>
  <si>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</si>
  <si>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</si>
  <si>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</si>
  <si>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</si>
  <si>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</si>
  <si>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</si>
  <si>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</si>
  <si>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</si>
  <si>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</si>
  <si>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</si>
  <si>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</si>
  <si>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</si>
  <si>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</si>
  <si>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</si>
  <si>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</si>
  <si>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</si>
  <si>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</si>
  <si>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</si>
  <si>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</si>
  <si>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</si>
  <si>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</si>
  <si>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</si>
  <si>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</si>
  <si>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</si>
  <si>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</si>
  <si>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</si>
  <si>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</si>
  <si>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</si>
  <si>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</si>
  <si>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</si>
  <si>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</si>
  <si>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</si>
  <si>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</si>
  <si>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</si>
  <si>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</si>
  <si>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</si>
  <si>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</si>
  <si>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</si>
  <si>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</si>
  <si>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</si>
  <si>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</si>
  <si>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</si>
  <si>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</si>
  <si>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</si>
  <si>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</si>
  <si>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</si>
  <si>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</si>
  <si>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</si>
  <si>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</si>
  <si>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</si>
  <si>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</si>
  <si>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</si>
  <si>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</si>
  <si>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</si>
  <si>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</si>
  <si>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</si>
  <si>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</si>
  <si>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</si>
  <si>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</si>
  <si>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</si>
  <si>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</si>
  <si>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</si>
  <si>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</si>
  <si>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</si>
  <si>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</si>
  <si>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</si>
  <si>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</si>
  <si>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</si>
  <si>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</si>
  <si>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</si>
  <si>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</si>
  <si>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</si>
  <si>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</si>
  <si>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</si>
  <si>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</si>
  <si>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</si>
  <si>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</si>
  <si>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</si>
  <si>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</si>
  <si>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</si>
  <si>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</si>
  <si>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</si>
  <si>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</si>
  <si>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</si>
  <si>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</si>
  <si>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</si>
  <si>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</si>
  <si>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</si>
  <si>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</si>
  <si>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</si>
  <si>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</si>
  <si>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</si>
  <si>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</si>
  <si>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</si>
  <si>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</si>
  <si>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</si>
  <si>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</si>
  <si>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</si>
  <si>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</si>
  <si>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</si>
  <si>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</si>
  <si>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</si>
  <si>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</si>
  <si>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</si>
  <si>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</si>
  <si>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</si>
  <si>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</si>
  <si>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</si>
  <si>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</si>
  <si>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</si>
  <si>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</si>
  <si>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</si>
  <si>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</si>
  <si>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</si>
  <si>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</si>
  <si>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</si>
  <si>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</si>
  <si>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</si>
  <si>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</si>
  <si>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</si>
  <si>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</si>
  <si>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</si>
  <si>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</si>
  <si>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</si>
  <si>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</si>
  <si>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</si>
  <si>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</si>
  <si>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</si>
  <si>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</si>
  <si>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</si>
  <si>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</si>
  <si>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</si>
  <si>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</si>
  <si>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</si>
  <si>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</si>
  <si>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</si>
  <si>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</si>
  <si>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</si>
  <si>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</si>
  <si>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</si>
  <si>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</si>
  <si>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</si>
  <si>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</si>
  <si>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</si>
  <si>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</si>
  <si>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</si>
  <si>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</si>
  <si>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</si>
  <si>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</si>
  <si>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</si>
  <si>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</si>
  <si>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</si>
  <si>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</si>
  <si>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</si>
  <si>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</si>
  <si>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</si>
  <si>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</si>
  <si>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</si>
  <si>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</si>
  <si>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</si>
  <si>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</si>
  <si>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</si>
  <si>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</si>
  <si>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</si>
  <si>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</si>
  <si>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</si>
  <si>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</si>
  <si>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</si>
  <si>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</si>
  <si>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</si>
  <si>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</si>
  <si>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</si>
  <si>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</si>
  <si>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</si>
  <si>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</si>
  <si>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</si>
  <si>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</si>
  <si>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</si>
  <si>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</si>
  <si>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</si>
  <si>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</si>
  <si>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</si>
  <si>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</si>
  <si>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</si>
  <si>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</si>
  <si>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</si>
  <si>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</si>
  <si>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</si>
  <si>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</si>
  <si>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</si>
  <si>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</si>
  <si>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</si>
  <si>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</si>
  <si>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</si>
  <si>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</si>
  <si>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</si>
  <si>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</si>
  <si>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</si>
  <si>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</si>
  <si>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</si>
  <si>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</si>
  <si>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</si>
  <si>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</si>
  <si>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</si>
  <si>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</si>
  <si>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</si>
  <si>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</si>
  <si>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</si>
  <si>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</si>
  <si>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</si>
  <si>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</si>
  <si>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</si>
  <si>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</si>
  <si>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</si>
  <si>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</si>
  <si>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</si>
  <si>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</si>
  <si>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</si>
  <si>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</si>
  <si>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</si>
  <si>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</si>
  <si>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</si>
  <si>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</si>
  <si>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</si>
  <si>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</si>
  <si>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</si>
  <si>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</si>
  <si>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</si>
  <si>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</si>
  <si>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</si>
  <si>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</si>
  <si>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</si>
  <si>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</si>
  <si>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</si>
  <si>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</si>
  <si>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</si>
  <si>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</si>
  <si>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</si>
  <si>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</si>
  <si>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</si>
  <si>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</si>
  <si>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</si>
  <si>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</si>
  <si>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</si>
  <si>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</si>
  <si>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</si>
  <si>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</si>
  <si>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</si>
  <si>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</si>
  <si>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</si>
  <si>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</si>
  <si>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</si>
  <si>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</si>
  <si>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</si>
  <si>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</si>
  <si>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</si>
  <si>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</si>
  <si>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</si>
  <si>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</si>
  <si>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</si>
  <si>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</si>
  <si>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</si>
  <si>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</si>
  <si>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</si>
  <si>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</si>
  <si>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</si>
  <si>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</si>
  <si>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</si>
  <si>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</si>
  <si>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</si>
  <si>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</si>
  <si>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</si>
  <si>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</si>
  <si>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</si>
  <si>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</si>
  <si>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</si>
  <si>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</si>
  <si>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</si>
  <si>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</si>
  <si>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</si>
  <si>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</si>
  <si>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</si>
  <si>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</si>
  <si>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</si>
  <si>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</si>
  <si>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</si>
  <si>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</si>
  <si>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</si>
  <si>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</si>
  <si>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</si>
  <si>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</si>
  <si>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</si>
  <si>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</si>
  <si>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</si>
  <si>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</si>
  <si>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</si>
  <si>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</si>
  <si>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</si>
  <si>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</si>
  <si>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</si>
  <si>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</si>
  <si>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</si>
  <si>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</si>
  <si>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</si>
  <si>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</si>
  <si>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</si>
  <si>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</si>
  <si>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</si>
  <si>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</si>
  <si>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</si>
  <si>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</si>
  <si>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</si>
  <si>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</si>
  <si>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</si>
  <si>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</si>
  <si>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</si>
  <si>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</si>
  <si>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</si>
  <si>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</si>
  <si>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</si>
  <si>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</si>
  <si>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</si>
  <si>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</si>
  <si>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</si>
  <si>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</si>
  <si>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</si>
  <si>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</si>
  <si>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</si>
  <si>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</si>
  <si>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</si>
  <si>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</si>
  <si>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</si>
  <si>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</si>
  <si>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</si>
  <si>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</si>
  <si>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</si>
  <si>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</si>
  <si>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</si>
  <si>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</si>
  <si>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</si>
  <si>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</si>
  <si>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</si>
  <si>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</si>
  <si>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</si>
  <si>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</si>
  <si>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</si>
  <si>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</si>
  <si>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</si>
  <si>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</si>
  <si>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</si>
  <si>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</si>
  <si>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</si>
  <si>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</si>
  <si>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</si>
  <si>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</si>
  <si>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</si>
  <si>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</si>
  <si>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</si>
  <si>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</si>
  <si>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</si>
  <si>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</si>
  <si>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</si>
  <si>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</si>
  <si>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</si>
  <si>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</si>
  <si>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</si>
  <si>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</si>
  <si>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</si>
  <si>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</si>
  <si>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</si>
  <si>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</si>
  <si>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</si>
  <si>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</si>
  <si>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</si>
  <si>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</si>
  <si>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</si>
  <si>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</si>
  <si>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</si>
  <si>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</si>
  <si>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</si>
  <si>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</si>
  <si>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</si>
  <si>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</si>
  <si>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</si>
  <si>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</si>
  <si>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</si>
  <si>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</si>
  <si>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</si>
  <si>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</si>
  <si>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</si>
  <si>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</si>
  <si>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</si>
  <si>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</si>
  <si>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</si>
  <si>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</si>
  <si>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</si>
  <si>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</si>
  <si>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</si>
  <si>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</si>
  <si>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</si>
  <si>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</si>
  <si>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</si>
  <si>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</si>
  <si>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</si>
  <si>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</si>
  <si>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</si>
  <si>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</si>
  <si>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</si>
  <si>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</si>
  <si>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</si>
  <si>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</si>
  <si>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</si>
  <si>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</si>
  <si>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</si>
  <si>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</si>
  <si>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</si>
  <si>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</si>
  <si>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</si>
  <si>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</si>
  <si>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</si>
  <si>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</si>
  <si>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</si>
  <si>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</si>
  <si>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</si>
  <si>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</si>
  <si>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</si>
  <si>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</si>
  <si>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</si>
  <si>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</si>
  <si>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</si>
  <si>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</si>
  <si>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</si>
  <si>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</si>
  <si>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</si>
  <si>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</si>
  <si>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</si>
  <si>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</si>
  <si>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</si>
  <si>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</si>
  <si>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</si>
  <si>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</si>
  <si>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</si>
  <si>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</si>
  <si>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</si>
  <si>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</si>
  <si>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</si>
  <si>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</si>
  <si>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</si>
  <si>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</si>
  <si>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</si>
  <si>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</si>
  <si>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</si>
  <si>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</si>
  <si>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</si>
  <si>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</si>
  <si>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</si>
  <si>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</si>
  <si>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</si>
  <si>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</si>
  <si>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</si>
  <si>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</si>
  <si>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</si>
  <si>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</si>
  <si>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</si>
  <si>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</si>
  <si>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</si>
  <si>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</si>
  <si>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</si>
  <si>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</si>
  <si>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</si>
  <si>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</si>
  <si>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</si>
  <si>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</si>
  <si>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</si>
  <si>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</si>
  <si>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</si>
  <si>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</si>
  <si>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</si>
  <si>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</si>
  <si>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</si>
  <si>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</si>
  <si>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</si>
  <si>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</si>
  <si>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</si>
  <si>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</si>
  <si>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</si>
  <si>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</si>
  <si>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</si>
  <si>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</si>
  <si>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</si>
  <si>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</si>
  <si>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</si>
  <si>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</si>
  <si>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</si>
  <si>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</si>
  <si>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</si>
  <si>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</si>
  <si>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</si>
  <si>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</si>
  <si>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</si>
  <si>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</si>
  <si>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</si>
  <si>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</si>
  <si>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</si>
  <si>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</si>
  <si>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</si>
  <si>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</si>
  <si>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</si>
  <si>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</si>
  <si>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</si>
  <si>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</si>
  <si>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</si>
  <si>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</si>
  <si>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</si>
  <si>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</si>
  <si>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</si>
  <si>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</si>
  <si>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</si>
  <si>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</si>
  <si>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</si>
  <si>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</si>
  <si>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</si>
  <si>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</si>
  <si>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</si>
  <si>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</si>
  <si>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</si>
  <si>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</si>
  <si>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</si>
  <si>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</si>
  <si>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</si>
  <si>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</si>
  <si>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</si>
  <si>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</si>
  <si>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</si>
  <si>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</si>
  <si>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</si>
  <si>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</si>
  <si>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</si>
  <si>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</si>
  <si>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</si>
  <si>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</si>
  <si>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</si>
  <si>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</si>
  <si>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</si>
  <si>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</si>
  <si>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</si>
  <si>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</si>
  <si>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</si>
  <si>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</si>
  <si>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</si>
  <si>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</si>
  <si>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</si>
  <si>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</si>
  <si>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</si>
  <si>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</si>
  <si>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</si>
  <si>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</si>
  <si>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</si>
  <si>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</si>
  <si>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</si>
  <si>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</si>
  <si>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</si>
  <si>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</si>
  <si>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</si>
  <si>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</si>
  <si>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</si>
  <si>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</si>
  <si>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</si>
  <si>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</si>
  <si>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</si>
  <si>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</si>
  <si>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</si>
  <si>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</si>
  <si>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</si>
  <si>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</si>
  <si>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</si>
  <si>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</si>
  <si>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</si>
  <si>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</si>
  <si>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</si>
  <si>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</si>
  <si>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</si>
  <si>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</si>
  <si>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</si>
  <si>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</si>
  <si>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</si>
  <si>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</si>
  <si>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</si>
  <si>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</si>
  <si>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</si>
  <si>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</si>
  <si>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</si>
  <si>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</si>
  <si>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</si>
  <si>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</si>
  <si>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</si>
  <si>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</si>
  <si>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</si>
  <si>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</si>
  <si>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</si>
  <si>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</si>
  <si>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</si>
  <si>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</si>
  <si>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</si>
  <si>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</si>
  <si>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</si>
  <si>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</si>
  <si>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</si>
  <si>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</si>
  <si>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</si>
  <si>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</si>
  <si>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</si>
  <si>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</si>
  <si>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</si>
  <si>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</si>
  <si>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</si>
  <si>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</si>
  <si>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</si>
  <si>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</si>
  <si>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</si>
  <si>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</si>
  <si>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</si>
  <si>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</si>
  <si>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</si>
  <si>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</si>
  <si>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</si>
  <si>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</si>
  <si>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</si>
  <si>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</si>
  <si>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</si>
  <si>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</si>
  <si>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</si>
  <si>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</si>
  <si>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</si>
  <si>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</si>
  <si>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</si>
  <si>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</si>
  <si>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</si>
  <si>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</si>
  <si>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</si>
  <si>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</si>
  <si>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</si>
  <si>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</si>
  <si>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</si>
  <si>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</si>
  <si>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</si>
  <si>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</si>
  <si>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</si>
  <si>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</si>
  <si>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</si>
  <si>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</si>
  <si>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</si>
  <si>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</si>
  <si>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</si>
  <si>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</si>
  <si>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</si>
  <si>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</si>
  <si>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</si>
  <si>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</si>
  <si>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</si>
  <si>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</si>
  <si>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</si>
  <si>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</si>
  <si>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</si>
  <si>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</si>
  <si>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</si>
  <si>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</si>
  <si>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</si>
  <si>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</si>
  <si>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</si>
  <si>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</si>
  <si>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</si>
  <si>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</si>
  <si>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</si>
  <si>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</si>
  <si>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</si>
  <si>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</si>
  <si>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</si>
  <si>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</si>
  <si>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</si>
  <si>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</si>
  <si>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</si>
  <si>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</si>
  <si>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</si>
  <si>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</si>
  <si>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</si>
  <si>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</si>
  <si>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</si>
  <si>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</si>
  <si>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</si>
  <si>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</si>
  <si>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</si>
  <si>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</si>
  <si>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</si>
  <si>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</si>
  <si>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</si>
  <si>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</si>
  <si>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</si>
  <si>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</si>
  <si>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</si>
  <si>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</si>
  <si>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</si>
  <si>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</si>
  <si>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</si>
  <si>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</si>
  <si>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</si>
  <si>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</si>
  <si>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</si>
  <si>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</si>
  <si>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</si>
  <si>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</si>
  <si>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</si>
  <si>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</si>
  <si>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</si>
  <si>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</si>
  <si>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</si>
  <si>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</si>
  <si>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</si>
  <si>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</si>
  <si>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</si>
  <si>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</si>
  <si>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</si>
  <si>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</si>
  <si>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</si>
  <si>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</si>
  <si>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</si>
  <si>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</si>
  <si>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</si>
  <si>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</si>
  <si>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</si>
  <si>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</si>
  <si>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</si>
  <si>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</si>
  <si>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</si>
  <si>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</si>
  <si>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</si>
  <si>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</si>
  <si>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</si>
  <si>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</si>
  <si>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</si>
  <si>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</si>
  <si>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</si>
  <si>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</si>
  <si>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</si>
  <si>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</si>
  <si>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</si>
  <si>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</si>
  <si>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</si>
  <si>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</si>
  <si>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</si>
  <si>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</si>
  <si>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</si>
  <si>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</si>
  <si>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</si>
  <si>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</si>
  <si>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</si>
  <si>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</si>
  <si>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</si>
  <si>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</si>
  <si>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</si>
  <si>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</si>
  <si>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</si>
  <si>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</si>
  <si>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</si>
  <si>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</si>
  <si>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</si>
  <si>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</si>
  <si>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</si>
  <si>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</si>
  <si>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</si>
  <si>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</si>
  <si>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</si>
  <si>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</si>
  <si>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</si>
  <si>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</si>
  <si>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</si>
  <si>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</si>
  <si>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</si>
  <si>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</si>
  <si>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</si>
  <si>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</si>
  <si>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</si>
  <si>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</si>
  <si>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</si>
  <si>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</si>
  <si>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</si>
  <si>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</si>
  <si>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</si>
  <si>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</si>
  <si>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</si>
  <si>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</si>
  <si>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</si>
  <si>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</si>
  <si>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</si>
  <si>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</si>
  <si>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</si>
  <si>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</si>
  <si>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</si>
  <si>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</si>
  <si>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</si>
  <si>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</si>
  <si>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</si>
  <si>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</si>
  <si>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</si>
  <si>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</si>
  <si>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</si>
  <si>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</si>
  <si>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</si>
  <si>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</si>
  <si>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</si>
  <si>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</si>
  <si>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</si>
  <si>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</si>
  <si>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</si>
  <si>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</si>
  <si>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</si>
  <si>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</si>
  <si>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</si>
  <si>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</si>
  <si>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</si>
  <si>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</si>
  <si>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</si>
  <si>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</si>
  <si>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</si>
  <si>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</si>
  <si>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</si>
  <si>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</si>
  <si>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</si>
  <si>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</si>
  <si>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</si>
  <si>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</si>
  <si>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</si>
  <si>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</si>
  <si>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</si>
  <si>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</si>
  <si>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</si>
  <si>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</si>
  <si>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</si>
  <si>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</si>
  <si>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</si>
  <si>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</si>
  <si>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</si>
  <si>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</si>
  <si>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</si>
  <si>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</si>
  <si>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</si>
  <si>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</si>
  <si>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</si>
  <si>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</si>
  <si>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</si>
  <si>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</si>
  <si>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</si>
  <si>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</si>
  <si>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</si>
  <si>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</si>
  <si>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</si>
  <si>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</si>
  <si>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</si>
  <si>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</si>
  <si>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</si>
  <si>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</si>
  <si>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</si>
  <si>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</si>
  <si>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</si>
  <si>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</si>
  <si>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</si>
  <si>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</si>
  <si>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</si>
  <si>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</si>
  <si>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</si>
  <si>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</si>
  <si>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</si>
  <si>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</si>
  <si>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</si>
  <si>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</si>
  <si>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</si>
  <si>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</si>
  <si>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</si>
  <si>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</si>
  <si>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</si>
  <si>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</si>
  <si>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</si>
  <si>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</si>
  <si>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</si>
  <si>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</si>
  <si>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</si>
  <si>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</si>
  <si>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</si>
  <si>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</si>
  <si>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</si>
  <si>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</si>
  <si>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</si>
  <si>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</si>
  <si>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</si>
  <si>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</si>
  <si>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</si>
  <si>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</si>
  <si>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</si>
  <si>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</si>
  <si>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</si>
  <si>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</si>
  <si>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</si>
  <si>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</si>
  <si>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</si>
  <si>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</si>
  <si>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</si>
  <si>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</si>
  <si>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</si>
  <si>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</si>
  <si>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</si>
  <si>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</si>
  <si>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</si>
  <si>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</si>
  <si>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</si>
  <si>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</si>
  <si>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</si>
  <si>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</si>
  <si>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</si>
  <si>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</si>
  <si>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</si>
  <si>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</si>
  <si>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</si>
  <si>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</si>
  <si>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</si>
  <si>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</si>
  <si>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</si>
  <si>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</si>
  <si>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</si>
  <si>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</si>
  <si>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</si>
  <si>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</si>
  <si>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</si>
  <si>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</si>
  <si>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</si>
  <si>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</si>
  <si>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</si>
  <si>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</si>
  <si>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</si>
  <si>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</si>
  <si>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</si>
  <si>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</si>
  <si>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</si>
  <si>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</si>
  <si>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</si>
  <si>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</si>
  <si>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</si>
  <si>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</si>
  <si>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</si>
  <si>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</si>
  <si>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</si>
  <si>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</si>
  <si>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</si>
  <si>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</si>
  <si>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</si>
  <si>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</si>
  <si>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</si>
  <si>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</si>
  <si>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</si>
  <si>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</si>
  <si>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</si>
  <si>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</si>
  <si>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</si>
  <si>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</si>
  <si>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</si>
  <si>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</si>
  <si>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</si>
  <si>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</si>
  <si>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</si>
  <si>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</si>
  <si>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</si>
  <si>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</si>
  <si>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</si>
  <si>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</si>
  <si>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</si>
  <si>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</si>
  <si>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</si>
  <si>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</si>
  <si>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</si>
  <si>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</si>
  <si>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</si>
  <si>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</si>
  <si>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</si>
  <si>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</si>
  <si>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</si>
  <si>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</si>
  <si>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</si>
  <si>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</si>
  <si>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</si>
  <si>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</si>
  <si>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</si>
  <si>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</si>
  <si>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</si>
  <si>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</si>
  <si>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</si>
  <si>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</si>
  <si>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</si>
  <si>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</si>
  <si>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</si>
  <si>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</si>
  <si>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</si>
  <si>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</si>
  <si>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</si>
  <si>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</si>
  <si>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</si>
  <si>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</si>
  <si>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</si>
  <si>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</si>
  <si>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</si>
  <si>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</si>
  <si>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</si>
  <si>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</si>
  <si>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</si>
  <si>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</si>
  <si>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</si>
  <si>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</si>
  <si>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</si>
  <si>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</si>
  <si>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</si>
  <si>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</si>
  <si>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</si>
  <si>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</si>
  <si>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</si>
  <si>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</si>
  <si>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</si>
  <si>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</si>
  <si>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</si>
  <si>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</si>
  <si>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</si>
  <si>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</si>
  <si>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</si>
  <si>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</si>
  <si>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</si>
  <si>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</si>
  <si>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</si>
  <si>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</si>
  <si>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</si>
  <si>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</si>
  <si>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</si>
  <si>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</si>
  <si>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</si>
  <si>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</si>
  <si>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</si>
  <si>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</si>
  <si>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</si>
  <si>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</si>
  <si>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</si>
  <si>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</si>
  <si>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</si>
  <si>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</si>
  <si>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</si>
  <si>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</si>
  <si>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</si>
  <si>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</si>
  <si>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</si>
  <si>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</si>
  <si>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</si>
  <si>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</si>
  <si>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</si>
  <si>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</si>
  <si>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</si>
  <si>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</si>
  <si>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</si>
  <si>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</si>
  <si>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</si>
  <si>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</si>
  <si>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</si>
  <si>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</si>
  <si>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</si>
  <si>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</si>
  <si>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</si>
  <si>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</si>
  <si>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</si>
  <si>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</si>
  <si>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</si>
  <si>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</si>
  <si>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</si>
  <si>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</si>
  <si>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</si>
  <si>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</si>
  <si>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</si>
  <si>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</si>
  <si>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</si>
  <si>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</si>
  <si>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</si>
  <si>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</si>
  <si>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</si>
  <si>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</si>
  <si>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</si>
  <si>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</si>
  <si>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</si>
  <si>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</si>
  <si>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</si>
  <si>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</si>
  <si>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</si>
  <si>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</si>
  <si>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</si>
  <si>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</si>
  <si>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</si>
  <si>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</si>
  <si>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</si>
  <si>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</si>
  <si>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</si>
  <si>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</si>
  <si>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</si>
  <si>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</si>
  <si>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</si>
  <si>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</si>
  <si>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</si>
  <si>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</si>
  <si>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</si>
  <si>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</si>
  <si>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</si>
  <si>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</si>
  <si>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</si>
  <si>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</si>
  <si>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</si>
  <si>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</si>
  <si>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</si>
  <si>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</si>
  <si>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</si>
  <si>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</si>
  <si>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</si>
  <si>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</si>
  <si>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</si>
  <si>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</si>
  <si>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</si>
  <si>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</si>
  <si>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</si>
  <si>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</si>
  <si>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</si>
  <si>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</si>
  <si>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</si>
  <si>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</si>
  <si>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</si>
  <si>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</si>
  <si>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</si>
  <si>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</si>
  <si>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</si>
  <si>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</si>
  <si>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</si>
  <si>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</si>
  <si>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</si>
  <si>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</si>
  <si>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</si>
  <si>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</si>
  <si>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</si>
  <si>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</si>
  <si>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</si>
  <si>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</si>
  <si>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</si>
  <si>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</si>
  <si>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</si>
  <si>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</si>
  <si>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</si>
  <si>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</si>
  <si>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</si>
  <si>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</si>
  <si>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</si>
  <si>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</si>
  <si>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</si>
  <si>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</si>
  <si>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</si>
  <si>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</si>
  <si>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</si>
  <si>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</si>
  <si>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</si>
  <si>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</si>
  <si>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</si>
  <si>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</si>
  <si>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</si>
  <si>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</si>
  <si>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</si>
  <si>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</si>
  <si>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</si>
  <si>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</si>
  <si>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</si>
  <si>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</si>
  <si>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</si>
  <si>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</si>
  <si>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</si>
  <si>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</si>
  <si>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</si>
  <si>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</si>
  <si>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</si>
  <si>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</si>
  <si>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</si>
  <si>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</si>
  <si>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</si>
  <si>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</si>
  <si>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</si>
  <si>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</si>
  <si>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</si>
  <si>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</si>
  <si>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</si>
  <si>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</si>
  <si>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</si>
  <si>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</si>
  <si>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</si>
  <si>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</si>
  <si>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</si>
  <si>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</si>
  <si>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</si>
  <si>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</si>
  <si>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</si>
  <si>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</si>
  <si>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</si>
  <si>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</si>
  <si>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</si>
  <si>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</si>
  <si>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</si>
  <si>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</si>
  <si>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</si>
  <si>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</si>
  <si>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</si>
  <si>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</si>
  <si>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</si>
  <si>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</si>
  <si>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</si>
  <si>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</si>
  <si>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</si>
  <si>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</si>
  <si>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</si>
  <si>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</si>
  <si>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</si>
  <si>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</si>
  <si>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</si>
  <si>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</si>
  <si>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</si>
  <si>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</si>
  <si>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</si>
  <si>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</si>
  <si>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</si>
  <si>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</si>
  <si>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</si>
  <si>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</si>
  <si>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</si>
  <si>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</si>
  <si>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</si>
  <si>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</si>
  <si>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</si>
  <si>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</si>
  <si>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</si>
  <si>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</si>
  <si>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</si>
  <si>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</si>
  <si>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</si>
  <si>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</si>
  <si>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</si>
  <si>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</si>
  <si>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</si>
  <si>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</si>
  <si>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</si>
  <si>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</si>
  <si>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</si>
  <si>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</si>
  <si>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</si>
  <si>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</si>
  <si>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</si>
  <si>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</si>
  <si>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</si>
  <si>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</si>
  <si>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</si>
  <si>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</si>
  <si>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</si>
  <si>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</si>
  <si>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</si>
  <si>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</si>
  <si>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</si>
  <si>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</si>
  <si>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</si>
  <si>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</si>
  <si>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</si>
  <si>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</si>
  <si>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</si>
  <si>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</si>
  <si>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</si>
  <si>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</si>
  <si>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</si>
  <si>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</si>
  <si>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</si>
  <si>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</si>
  <si>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</si>
  <si>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</si>
  <si>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</si>
  <si>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</si>
  <si>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</si>
  <si>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</si>
  <si>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</si>
  <si>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</si>
  <si>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</si>
  <si>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</si>
  <si>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</si>
  <si>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</si>
  <si>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</si>
  <si>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</si>
  <si>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</si>
  <si>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</si>
  <si>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</si>
  <si>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</si>
  <si>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</si>
  <si>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</si>
  <si>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</si>
  <si>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</si>
  <si>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</si>
  <si>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</si>
  <si>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</si>
  <si>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</si>
  <si>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</si>
  <si>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</si>
  <si>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</si>
  <si>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</si>
  <si>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</si>
  <si>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</si>
  <si>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</si>
  <si>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</si>
  <si>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</si>
  <si>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</si>
  <si>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</si>
  <si>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</si>
  <si>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</si>
  <si>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</si>
  <si>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</si>
  <si>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</si>
  <si>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</si>
  <si>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</si>
  <si>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</si>
  <si>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</si>
  <si>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</si>
  <si>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</si>
  <si>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</si>
  <si>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</si>
  <si>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</si>
  <si>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</si>
  <si>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</si>
  <si>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</si>
  <si>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</si>
  <si>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</si>
  <si>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</si>
  <si>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</si>
  <si>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</si>
  <si>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</si>
  <si>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</si>
  <si>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</si>
  <si>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</si>
  <si>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</si>
  <si>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</si>
  <si>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</si>
  <si>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</si>
  <si>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</si>
  <si>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</si>
  <si>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</si>
  <si>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</si>
  <si>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</si>
  <si>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</si>
  <si>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</si>
  <si>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</si>
  <si>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</si>
  <si>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</si>
  <si>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</si>
  <si>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</si>
  <si>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</si>
  <si>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</si>
  <si>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</si>
  <si>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</si>
  <si>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</si>
  <si>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</si>
  <si>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</si>
  <si>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</si>
  <si>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</si>
  <si>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</si>
  <si>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</si>
  <si>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</si>
  <si>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</si>
  <si>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</si>
  <si>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</si>
  <si>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</si>
  <si>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</si>
  <si>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</si>
  <si>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</si>
  <si>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</si>
  <si>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</si>
  <si>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</si>
  <si>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</si>
  <si>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</si>
  <si>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</si>
  <si>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</si>
  <si>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</si>
  <si>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</si>
  <si>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</si>
  <si>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</si>
  <si>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</si>
  <si>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</si>
  <si>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</si>
  <si>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</si>
  <si>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</si>
  <si>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</si>
  <si>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</si>
  <si>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</si>
  <si>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</si>
  <si>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</si>
  <si>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</si>
  <si>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</si>
  <si>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</si>
  <si>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</si>
  <si>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</si>
  <si>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</si>
  <si>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</si>
  <si>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</si>
  <si>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</si>
  <si>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</si>
  <si>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</si>
  <si>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</si>
  <si>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</si>
  <si>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</si>
  <si>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</si>
  <si>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</si>
  <si>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</si>
  <si>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</si>
  <si>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</si>
  <si>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</si>
  <si>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</si>
  <si>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</si>
  <si>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</si>
  <si>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</si>
  <si>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</si>
  <si>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</si>
  <si>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</si>
  <si>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</si>
  <si>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</si>
  <si>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</si>
  <si>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</si>
  <si>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</si>
  <si>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</si>
  <si>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</si>
  <si>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</si>
  <si>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</si>
  <si>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</si>
  <si>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</si>
  <si>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</si>
  <si>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</si>
  <si>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</si>
  <si>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</si>
  <si>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</si>
  <si>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</si>
  <si>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</si>
  <si>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</si>
  <si>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</si>
  <si>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</si>
  <si>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</si>
  <si>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</si>
  <si>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</si>
  <si>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</si>
  <si>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</si>
  <si>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</si>
  <si>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</si>
  <si>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</si>
  <si>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</si>
  <si>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</si>
  <si>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</si>
  <si>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</si>
  <si>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</si>
  <si>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</si>
  <si>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</si>
  <si>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</si>
  <si>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</si>
  <si>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</si>
  <si>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</si>
  <si>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</si>
  <si>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</si>
  <si>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</si>
  <si>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</si>
  <si>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</si>
  <si>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</si>
  <si>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</si>
  <si>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</si>
  <si>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</si>
  <si>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</si>
  <si>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</si>
  <si>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</si>
  <si>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</si>
  <si>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</si>
  <si>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</si>
  <si>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</si>
  <si>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</si>
  <si>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</si>
  <si>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</si>
  <si>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</si>
  <si>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</si>
  <si>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</si>
  <si>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</si>
  <si>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</si>
  <si>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</si>
  <si>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</si>
  <si>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</si>
  <si>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</si>
  <si>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</si>
  <si>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</si>
  <si>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</si>
  <si>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</si>
  <si>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</si>
  <si>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</si>
  <si>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</si>
  <si>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</si>
  <si>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</si>
  <si>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</si>
  <si>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</si>
  <si>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</si>
  <si>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</si>
  <si>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</si>
  <si>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</si>
  <si>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</si>
  <si>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</si>
  <si>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</si>
  <si>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</si>
  <si>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</si>
  <si>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</si>
  <si>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</si>
  <si>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</si>
  <si>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</si>
  <si>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</si>
  <si>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</si>
  <si>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</si>
  <si>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</si>
  <si>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</si>
  <si>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</si>
  <si>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</si>
  <si>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</si>
  <si>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</si>
  <si>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</si>
  <si>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</si>
  <si>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</si>
  <si>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</si>
  <si>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</si>
  <si>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</si>
  <si>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</si>
  <si>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</si>
  <si>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</si>
  <si>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</si>
  <si>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</si>
  <si>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</si>
  <si>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</si>
  <si>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</si>
  <si>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</si>
  <si>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</si>
  <si>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</si>
  <si>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</si>
  <si>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</si>
  <si>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</si>
  <si>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</si>
  <si>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</si>
  <si>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</si>
  <si>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</si>
  <si>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</si>
  <si>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</si>
  <si>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</si>
  <si>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</si>
  <si>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</si>
  <si>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</si>
  <si>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</si>
  <si>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</si>
  <si>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</si>
  <si>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</si>
  <si>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</si>
  <si>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</si>
  <si>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</si>
  <si>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</si>
  <si>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</si>
  <si>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</si>
  <si>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</si>
  <si>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</si>
  <si>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</si>
  <si>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</si>
  <si>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</si>
  <si>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</si>
  <si>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</si>
  <si>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</si>
  <si>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</si>
  <si>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</si>
  <si>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</si>
  <si>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</si>
  <si>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</si>
  <si>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</si>
  <si>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</si>
  <si>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</si>
  <si>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</si>
  <si>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</si>
  <si>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</si>
  <si>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</si>
  <si>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</si>
  <si>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</si>
  <si>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</si>
  <si>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</si>
  <si>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</si>
  <si>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</si>
  <si>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</si>
  <si>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</si>
  <si>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</si>
  <si>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</si>
  <si>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</si>
  <si>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</si>
  <si>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</si>
  <si>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</si>
  <si>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</si>
  <si>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</si>
  <si>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</si>
  <si>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</si>
  <si>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</si>
  <si>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</si>
  <si>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</si>
  <si>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</si>
  <si>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</si>
  <si>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</si>
  <si>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</si>
  <si>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</si>
  <si>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</si>
  <si>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</si>
  <si>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</si>
  <si>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</si>
  <si>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</si>
  <si>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</si>
  <si>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</si>
  <si>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</si>
  <si>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</si>
  <si>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</si>
  <si>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</si>
  <si>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</si>
  <si>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</si>
  <si>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</si>
  <si>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</si>
  <si>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</si>
  <si>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</si>
  <si>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</si>
  <si>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</si>
  <si>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</si>
  <si>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</si>
  <si>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</si>
  <si>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</si>
  <si>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</si>
  <si>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</si>
  <si>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</si>
  <si>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</si>
  <si>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</si>
  <si>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</si>
  <si>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</si>
  <si>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</si>
  <si>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</si>
  <si>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</si>
  <si>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</si>
  <si>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</si>
  <si>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</si>
  <si>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</si>
  <si>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</si>
  <si>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</si>
  <si>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</si>
  <si>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</si>
  <si>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</si>
  <si>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</si>
  <si>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</si>
  <si>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</si>
  <si>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</si>
  <si>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</si>
  <si>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</si>
  <si>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</si>
  <si>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</si>
  <si>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</si>
  <si>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</si>
  <si>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</si>
  <si>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</si>
  <si>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</si>
  <si>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</si>
  <si>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</si>
  <si>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</si>
  <si>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</si>
  <si>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</si>
  <si>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</si>
  <si>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</si>
  <si>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</si>
  <si>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</si>
  <si>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</si>
  <si>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</si>
  <si>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</si>
  <si>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</si>
  <si>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</si>
  <si>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</si>
  <si>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</si>
  <si>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</si>
  <si>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</si>
  <si>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</si>
  <si>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</si>
  <si>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</si>
  <si>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</si>
  <si>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</si>
  <si>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</si>
  <si>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</si>
  <si>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</si>
  <si>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</si>
  <si>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</si>
  <si>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</si>
  <si>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</si>
  <si>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</si>
  <si>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</si>
  <si>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</si>
  <si>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</si>
  <si>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</si>
  <si>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</si>
  <si>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</si>
  <si>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</si>
  <si>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</si>
  <si>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</si>
  <si>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</si>
  <si>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</si>
  <si>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</si>
  <si>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</si>
  <si>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</si>
  <si>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</si>
  <si>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</si>
  <si>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</si>
  <si>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</si>
  <si>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</si>
  <si>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</si>
  <si>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</si>
  <si>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</si>
  <si>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</si>
  <si>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</si>
  <si>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</si>
  <si>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</si>
  <si>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</si>
  <si>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</si>
  <si>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</si>
  <si>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</si>
  <si>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</si>
  <si>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</si>
  <si>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</si>
  <si>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</si>
  <si>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</si>
  <si>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</si>
  <si>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</si>
  <si>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</si>
  <si>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</si>
  <si>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</si>
  <si>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</si>
  <si>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</si>
  <si>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</si>
  <si>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</si>
  <si>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</si>
  <si>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</si>
  <si>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</si>
  <si>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</si>
  <si>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</si>
  <si>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</si>
  <si>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</si>
  <si>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</si>
  <si>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</si>
  <si>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</si>
  <si>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</si>
  <si>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</si>
  <si>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</si>
  <si>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</si>
  <si>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</si>
  <si>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</si>
  <si>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</si>
  <si>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</si>
  <si>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</si>
  <si>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</si>
  <si>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</si>
  <si>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</si>
  <si>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</si>
  <si>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</si>
  <si>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</si>
  <si>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</si>
  <si>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</si>
  <si>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</si>
  <si>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</si>
  <si>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</si>
  <si>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</si>
  <si>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</si>
  <si>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</si>
  <si>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</si>
  <si>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</si>
  <si>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</si>
  <si>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</si>
  <si>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</si>
  <si>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</si>
  <si>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</si>
  <si>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</si>
  <si>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</si>
  <si>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</si>
  <si>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</si>
  <si>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</si>
  <si>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</si>
  <si>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</si>
  <si>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</si>
  <si>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</si>
  <si>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</si>
  <si>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</si>
  <si>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</si>
  <si>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</si>
  <si>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</si>
  <si>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</si>
  <si>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</si>
  <si>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</si>
  <si>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</si>
  <si>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</si>
  <si>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</si>
  <si>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</si>
  <si>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</si>
  <si>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</si>
  <si>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</si>
  <si>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</si>
  <si>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</si>
  <si>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</si>
  <si>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</si>
  <si>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</si>
  <si>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</si>
  <si>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</si>
  <si>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</si>
  <si>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</si>
  <si>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</si>
  <si>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</si>
  <si>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</si>
  <si>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</si>
  <si>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</si>
  <si>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</si>
  <si>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</si>
  <si>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</si>
  <si>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</si>
  <si>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</si>
  <si>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</si>
  <si>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</si>
  <si>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</si>
  <si>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</si>
  <si>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</si>
  <si>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</si>
  <si>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</si>
  <si>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</si>
  <si>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</si>
  <si>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</si>
  <si>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</si>
  <si>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</si>
  <si>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</si>
  <si>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</si>
  <si>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</si>
  <si>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</si>
  <si>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</si>
  <si>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</si>
  <si>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</si>
  <si>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</si>
  <si>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</si>
  <si>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</si>
  <si>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</si>
  <si>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</si>
  <si>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</si>
  <si>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</si>
  <si>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</si>
  <si>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</si>
  <si>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</si>
  <si>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</si>
  <si>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</si>
  <si>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</si>
  <si>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</si>
  <si>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</si>
  <si>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</si>
  <si>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</si>
  <si>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</si>
  <si>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</si>
  <si>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</si>
  <si>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</si>
  <si>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</si>
  <si>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</si>
  <si>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</si>
  <si>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</si>
  <si>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</si>
  <si>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</si>
  <si>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</si>
  <si>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</si>
  <si>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</si>
  <si>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</si>
  <si>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</si>
  <si>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</si>
  <si>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</si>
  <si>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</si>
  <si>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</si>
  <si>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</si>
  <si>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</si>
  <si>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</si>
  <si>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</si>
  <si>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</si>
  <si>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</si>
  <si>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</si>
  <si>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</si>
  <si>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</si>
  <si>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</si>
  <si>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</si>
  <si>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</si>
  <si>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</si>
  <si>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</si>
  <si>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</si>
  <si>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</si>
  <si>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</si>
  <si>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</si>
  <si>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</si>
  <si>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</si>
  <si>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</si>
  <si>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</si>
  <si>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</si>
  <si>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</si>
  <si>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</si>
  <si>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</si>
  <si>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</si>
  <si>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</si>
  <si>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</si>
  <si>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</si>
  <si>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</si>
  <si>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</si>
  <si>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</si>
  <si>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</si>
  <si>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</si>
  <si>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</si>
  <si>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</si>
  <si>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</si>
  <si>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</si>
  <si>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</si>
  <si>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</si>
  <si>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</si>
  <si>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</si>
  <si>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</si>
  <si>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</si>
  <si>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</si>
  <si>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</si>
  <si>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</si>
  <si>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</si>
  <si>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</si>
  <si>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</si>
  <si>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</si>
  <si>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</si>
  <si>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</si>
  <si>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</si>
  <si>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</si>
  <si>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</si>
  <si>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</si>
  <si>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</si>
  <si>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</si>
  <si>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</si>
  <si>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</si>
  <si>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</si>
  <si>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</si>
  <si>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</si>
  <si>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</si>
  <si>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</si>
  <si>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</si>
  <si>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</si>
  <si>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</si>
  <si>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</si>
  <si>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</si>
  <si>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</si>
  <si>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</si>
  <si>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</si>
  <si>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</si>
  <si>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</si>
  <si>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</si>
  <si>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</si>
  <si>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</si>
  <si>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</si>
  <si>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</si>
  <si>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</si>
  <si>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</si>
  <si>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</si>
  <si>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</si>
  <si>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</si>
  <si>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</si>
  <si>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</si>
  <si>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</si>
  <si>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</si>
  <si>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</si>
  <si>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</si>
  <si>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</si>
  <si>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</si>
  <si>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</si>
  <si>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</si>
  <si>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</si>
  <si>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</si>
  <si>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</si>
  <si>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</si>
  <si>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</si>
  <si>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</si>
  <si>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</si>
  <si>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</si>
  <si>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</si>
  <si>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</si>
  <si>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</si>
  <si>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</si>
  <si>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</si>
  <si>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</si>
  <si>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</si>
  <si>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</si>
  <si>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</si>
  <si>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</si>
  <si>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</si>
  <si>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</si>
  <si>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</si>
  <si>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</si>
  <si>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</si>
  <si>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</si>
  <si>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</si>
  <si>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</si>
  <si>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</si>
  <si>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</si>
  <si>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</si>
  <si>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</si>
  <si>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</si>
  <si>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</si>
  <si>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</si>
  <si>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</si>
  <si>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</si>
  <si>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</si>
  <si>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</si>
  <si>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</si>
  <si>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</si>
  <si>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</si>
  <si>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</si>
  <si>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</si>
  <si>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</si>
  <si>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</si>
  <si>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</si>
  <si>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</si>
  <si>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</si>
  <si>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</si>
  <si>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</si>
  <si>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</si>
  <si>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</si>
  <si>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</si>
  <si>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</si>
  <si>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</si>
  <si>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</si>
  <si>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</si>
  <si>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</si>
  <si>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</si>
  <si>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</si>
  <si>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</si>
  <si>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</si>
  <si>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</si>
  <si>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</si>
  <si>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</si>
  <si>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</si>
  <si>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</si>
  <si>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</si>
  <si>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</si>
  <si>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</si>
  <si>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</si>
  <si>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</si>
  <si>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</si>
  <si>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</si>
  <si>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</si>
  <si>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</si>
  <si>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</si>
  <si>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</si>
  <si>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</si>
  <si>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</si>
  <si>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</si>
  <si>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</si>
  <si>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</si>
  <si>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</si>
  <si>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</si>
  <si>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</si>
  <si>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</si>
  <si>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</si>
  <si>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</si>
  <si>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</si>
  <si>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</si>
  <si>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</si>
  <si>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</si>
  <si>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</si>
  <si>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</si>
  <si>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</si>
  <si>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</si>
  <si>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</si>
  <si>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</si>
  <si>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</si>
  <si>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</si>
  <si>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</si>
  <si>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</si>
  <si>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</si>
  <si>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</si>
  <si>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</si>
  <si>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</si>
  <si>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</si>
  <si>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</si>
  <si>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</si>
  <si>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</si>
  <si>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</si>
  <si>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</si>
  <si>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</si>
  <si>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</si>
  <si>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</si>
  <si>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</si>
  <si>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</si>
  <si>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</si>
  <si>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</si>
  <si>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</si>
  <si>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</si>
  <si>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</si>
  <si>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</si>
  <si>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</si>
  <si>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</si>
  <si>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</si>
  <si>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</si>
  <si>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</si>
  <si>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</si>
  <si>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</si>
  <si>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</si>
  <si>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</si>
  <si>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</si>
  <si>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</si>
  <si>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</si>
  <si>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</si>
  <si>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</si>
  <si>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</si>
  <si>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</si>
  <si>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</si>
  <si>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</si>
  <si>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</si>
  <si>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</si>
  <si>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</si>
  <si>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</si>
  <si>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</si>
  <si>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</si>
  <si>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</si>
  <si>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</si>
  <si>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</si>
  <si>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</si>
  <si>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</si>
  <si>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</si>
  <si>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</si>
  <si>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</si>
  <si>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</si>
  <si>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</si>
  <si>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</si>
  <si>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</si>
  <si>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</si>
  <si>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</si>
  <si>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</si>
  <si>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</si>
  <si>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</si>
  <si>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</si>
  <si>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</si>
  <si>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</si>
  <si>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</si>
  <si>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</si>
  <si>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</si>
  <si>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</si>
  <si>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</si>
  <si>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</si>
  <si>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</si>
  <si>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</si>
  <si>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</si>
  <si>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</si>
  <si>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</si>
  <si>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</si>
  <si>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</si>
  <si>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</si>
  <si>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</si>
  <si>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</si>
  <si>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</si>
  <si>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</si>
  <si>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</si>
  <si>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</si>
  <si>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</si>
  <si>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</si>
  <si>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</si>
  <si>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</si>
  <si>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</si>
  <si>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</si>
  <si>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</si>
  <si>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</si>
  <si>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</si>
  <si>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</si>
  <si>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</si>
  <si>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</si>
  <si>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</si>
  <si>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</si>
  <si>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</si>
  <si>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</si>
  <si>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</si>
  <si>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</si>
  <si>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</si>
  <si>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</si>
  <si>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</si>
  <si>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</si>
  <si>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</si>
  <si>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</si>
  <si>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</si>
  <si>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</si>
  <si>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</si>
  <si>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</si>
  <si>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</si>
  <si>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</si>
  <si>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</si>
  <si>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</si>
  <si>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</si>
  <si>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</si>
  <si>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</si>
  <si>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</si>
  <si>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</si>
  <si>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</si>
  <si>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</si>
  <si>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</si>
  <si>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</si>
  <si>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</si>
  <si>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</si>
  <si>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</si>
  <si>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</si>
  <si>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</si>
  <si>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</si>
  <si>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</si>
  <si>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</si>
  <si>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</si>
  <si>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</si>
  <si>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</si>
  <si>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</si>
  <si>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</si>
  <si>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</si>
  <si>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</si>
  <si>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</si>
  <si>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</si>
  <si>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</si>
  <si>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</si>
  <si>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</si>
  <si>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</si>
  <si>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</si>
  <si>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</si>
  <si>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</si>
  <si>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</si>
  <si>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</si>
  <si>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</si>
  <si>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</si>
  <si>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</si>
  <si>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</si>
  <si>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</si>
  <si>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</si>
  <si>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</si>
  <si>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</si>
  <si>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</si>
  <si>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</si>
  <si>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</si>
  <si>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</si>
  <si>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</si>
  <si>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</si>
  <si>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</si>
  <si>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</si>
  <si>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</si>
  <si>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</si>
  <si>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</si>
  <si>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</si>
  <si>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</si>
  <si>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</si>
  <si>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</si>
  <si>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</si>
  <si>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</si>
  <si>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</si>
  <si>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</si>
  <si>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</si>
  <si>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</si>
  <si>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</si>
  <si>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</si>
  <si>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</si>
  <si>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</si>
  <si>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</si>
  <si>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</si>
  <si>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</si>
  <si>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</si>
  <si>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</si>
  <si>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</si>
  <si>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</si>
  <si>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</si>
  <si>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</si>
  <si>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</si>
  <si>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</si>
  <si>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</si>
  <si>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</si>
  <si>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</si>
  <si>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</si>
  <si>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</si>
  <si>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</si>
  <si>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</si>
  <si>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</si>
  <si>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</si>
  <si>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</si>
  <si>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</si>
  <si>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</si>
  <si>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</si>
  <si>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</si>
  <si>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</si>
  <si>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</si>
  <si>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</si>
  <si>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</si>
  <si>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</si>
  <si>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</si>
  <si>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</si>
  <si>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</si>
  <si>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</si>
  <si>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</si>
  <si>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</si>
  <si>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</si>
  <si>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</si>
  <si>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</si>
  <si>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</si>
  <si>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</si>
  <si>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</si>
  <si>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</si>
  <si>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</si>
  <si>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</si>
  <si>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</si>
  <si>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</si>
  <si>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</si>
  <si>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</si>
  <si>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</si>
  <si>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</si>
  <si>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</si>
  <si>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</si>
  <si>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</si>
  <si>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</si>
  <si>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</si>
  <si>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</si>
  <si>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</si>
  <si>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</si>
  <si>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</si>
  <si>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</si>
  <si>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</si>
  <si>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</si>
  <si>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</si>
  <si>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</si>
  <si>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</si>
  <si>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</si>
  <si>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</si>
  <si>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</si>
  <si>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</si>
  <si>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</si>
  <si>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</si>
  <si>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</si>
  <si>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</si>
  <si>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</si>
  <si>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</si>
  <si>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</si>
  <si>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</si>
  <si>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</si>
  <si>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</si>
  <si>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</si>
  <si>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</si>
  <si>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</si>
  <si>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</si>
  <si>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</si>
  <si>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</si>
  <si>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</si>
  <si>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</si>
  <si>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</si>
  <si>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</si>
  <si>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</si>
  <si>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</si>
  <si>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</si>
  <si>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</si>
  <si>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</si>
  <si>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</si>
  <si>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</si>
  <si>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</si>
  <si>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</si>
  <si>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</si>
  <si>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</si>
  <si>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</si>
  <si>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</si>
  <si>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</si>
  <si>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</si>
  <si>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</si>
  <si>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</si>
  <si>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</si>
  <si>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</si>
  <si>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</si>
  <si>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</si>
  <si>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</si>
  <si>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</si>
  <si>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</si>
  <si>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</si>
  <si>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</si>
  <si>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</si>
  <si>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</si>
  <si>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</si>
  <si>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</si>
  <si>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</si>
  <si>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</si>
  <si>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</si>
  <si>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</si>
  <si>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</si>
  <si>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</si>
  <si>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</si>
  <si>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</si>
  <si>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</si>
  <si>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</si>
  <si>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</si>
  <si>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</si>
  <si>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</si>
  <si>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</si>
  <si>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</si>
  <si>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</si>
  <si>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</si>
  <si>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</si>
  <si>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</si>
  <si>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</si>
  <si>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</si>
  <si>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</si>
  <si>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</si>
  <si>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</si>
  <si>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</si>
  <si>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</si>
  <si>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</si>
  <si>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</si>
  <si>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</si>
  <si>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</si>
  <si>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</si>
  <si>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</si>
  <si>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</si>
  <si>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</si>
  <si>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</si>
  <si>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</si>
  <si>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</si>
  <si>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</si>
  <si>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</si>
  <si>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</si>
  <si>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</si>
  <si>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</si>
  <si>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</si>
  <si>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</si>
  <si>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</si>
  <si>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</si>
  <si>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</si>
  <si>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</si>
  <si>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</si>
  <si>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</si>
  <si>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</si>
  <si>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</si>
  <si>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</si>
  <si>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</si>
  <si>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</si>
  <si>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</si>
  <si>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</si>
  <si>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</si>
  <si>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</si>
  <si>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</si>
  <si>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</si>
  <si>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</si>
  <si>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</si>
  <si>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</si>
  <si>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</si>
  <si>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</si>
  <si>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</si>
  <si>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</si>
  <si>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</si>
  <si>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</si>
  <si>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</si>
  <si>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</si>
  <si>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</si>
  <si>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</si>
  <si>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</si>
  <si>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</si>
  <si>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</si>
  <si>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</si>
  <si>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</si>
  <si>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</si>
  <si>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</si>
  <si>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</si>
  <si>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</si>
  <si>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</si>
  <si>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</si>
  <si>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</si>
  <si>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</si>
  <si>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</si>
  <si>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</si>
  <si>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</si>
  <si>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</si>
  <si>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</si>
  <si>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</si>
  <si>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</si>
  <si>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</si>
  <si>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</si>
  <si>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</si>
  <si>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</si>
  <si>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</si>
  <si>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</si>
  <si>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</si>
  <si>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</si>
  <si>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</si>
  <si>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</si>
  <si>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</si>
  <si>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</si>
  <si>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</si>
  <si>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</si>
  <si>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</si>
  <si>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</si>
  <si>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</si>
  <si>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</si>
  <si>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</si>
  <si>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</si>
  <si>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</si>
  <si>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</si>
  <si>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</si>
  <si>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</si>
  <si>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</si>
  <si>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</si>
  <si>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</si>
  <si>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</si>
  <si>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</si>
  <si>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</si>
  <si>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</si>
  <si>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</si>
  <si>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</si>
  <si>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</si>
  <si>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</si>
  <si>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</si>
  <si>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</si>
  <si>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</si>
  <si>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</si>
  <si>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</si>
  <si>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</si>
  <si>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</si>
  <si>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</si>
  <si>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</si>
  <si>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</si>
  <si>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</si>
  <si>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</si>
  <si>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</si>
  <si>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</si>
  <si>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</si>
  <si>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</si>
  <si>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</si>
  <si>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</si>
  <si>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</si>
  <si>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</si>
  <si>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</si>
  <si>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</si>
  <si>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</si>
  <si>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</si>
  <si>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</si>
  <si>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</si>
  <si>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</si>
  <si>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</si>
  <si>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</si>
  <si>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</si>
  <si>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</si>
  <si>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</si>
  <si>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</si>
  <si>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</si>
  <si>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</si>
  <si>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</si>
  <si>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</si>
  <si>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</si>
  <si>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</si>
  <si>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</si>
  <si>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</si>
  <si>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</si>
  <si>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</si>
  <si>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</si>
  <si>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</si>
  <si>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</si>
  <si>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</si>
  <si>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</si>
  <si>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</si>
  <si>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</si>
  <si>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</si>
  <si>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</si>
  <si>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</si>
  <si>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</si>
  <si>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</si>
  <si>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</si>
  <si>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</si>
  <si>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</si>
  <si>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</si>
  <si>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</si>
  <si>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</si>
  <si>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</si>
  <si>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</si>
  <si>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</si>
  <si>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</si>
  <si>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</si>
  <si>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</si>
  <si>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</si>
  <si>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</si>
  <si>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</si>
  <si>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</si>
  <si>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</si>
  <si>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</si>
  <si>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</si>
  <si>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</si>
  <si>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</si>
  <si>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</si>
  <si>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</si>
  <si>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</si>
  <si>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</si>
  <si>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</si>
  <si>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</si>
  <si>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</si>
  <si>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</si>
  <si>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</si>
  <si>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</si>
  <si>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</si>
  <si>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</si>
  <si>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</si>
  <si>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</si>
  <si>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</si>
  <si>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</si>
  <si>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</si>
  <si>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</si>
  <si>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</si>
  <si>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</si>
  <si>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</si>
  <si>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</si>
  <si>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</si>
  <si>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</si>
  <si>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</si>
  <si>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</si>
  <si>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</si>
  <si>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</si>
  <si>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</si>
  <si>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</si>
  <si>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</si>
  <si>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</si>
  <si>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</si>
  <si>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</si>
  <si>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</si>
  <si>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</si>
  <si>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</si>
  <si>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</si>
  <si>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</si>
  <si>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</si>
  <si>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</si>
  <si>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</si>
  <si>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</si>
  <si>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</si>
  <si>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</si>
  <si>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</si>
  <si>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</si>
  <si>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</si>
  <si>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</si>
  <si>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</si>
  <si>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</si>
  <si>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</si>
  <si>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</si>
  <si>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</si>
  <si>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</si>
  <si>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</si>
  <si>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</si>
  <si>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</si>
  <si>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</si>
  <si>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</si>
  <si>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</si>
  <si>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</si>
  <si>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</si>
  <si>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</si>
  <si>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</si>
  <si>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</si>
  <si>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</si>
  <si>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</si>
  <si>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</si>
  <si>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</si>
  <si>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</si>
  <si>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</si>
  <si>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</si>
  <si>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</si>
  <si>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</si>
  <si>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</si>
  <si>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</si>
  <si>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</si>
  <si>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</si>
  <si>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</si>
  <si>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</si>
  <si>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</si>
  <si>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</si>
  <si>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</si>
  <si>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</si>
  <si>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</si>
  <si>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</si>
  <si>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</si>
  <si>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</si>
  <si>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</si>
  <si>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</si>
  <si>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</si>
  <si>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</si>
  <si>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</si>
  <si>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</si>
  <si>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</si>
  <si>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</si>
  <si>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</si>
  <si>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</si>
  <si>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</si>
  <si>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</si>
  <si>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</si>
  <si>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</si>
  <si>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</si>
  <si>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</si>
  <si>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</si>
  <si>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</si>
  <si>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</si>
  <si>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</si>
  <si>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</si>
  <si>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</si>
  <si>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</si>
  <si>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</si>
  <si>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</si>
  <si>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</si>
  <si>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</si>
  <si>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</si>
  <si>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</si>
  <si>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</si>
  <si>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</si>
  <si>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</si>
  <si>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</si>
  <si>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</si>
  <si>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</si>
  <si>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</si>
  <si>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</si>
  <si>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</si>
  <si>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</si>
  <si>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</si>
  <si>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</si>
  <si>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</si>
  <si>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</si>
  <si>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</si>
  <si>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</si>
  <si>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</si>
  <si>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</si>
  <si>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</si>
  <si>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</si>
  <si>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</si>
  <si>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</si>
  <si>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</si>
  <si>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</si>
  <si>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</si>
  <si>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</si>
  <si>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</si>
  <si>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</si>
  <si>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</si>
  <si>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</si>
  <si>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</si>
  <si>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</si>
  <si>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</si>
  <si>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</si>
  <si>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</si>
  <si>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</si>
  <si>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</si>
  <si>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</si>
  <si>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</si>
  <si>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</si>
  <si>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</si>
  <si>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</si>
  <si>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</si>
  <si>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</si>
  <si>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</si>
  <si>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</si>
  <si>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</si>
  <si>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</si>
  <si>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</si>
  <si>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</si>
  <si>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</si>
  <si>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</si>
  <si>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</si>
  <si>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</si>
  <si>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</si>
  <si>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</si>
  <si>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</si>
  <si>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</si>
  <si>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</si>
  <si>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</si>
  <si>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</si>
  <si>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</si>
  <si>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</si>
  <si>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</si>
  <si>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</si>
  <si>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</si>
  <si>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</si>
  <si>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</si>
  <si>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</si>
  <si>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</si>
  <si>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</si>
  <si>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</si>
  <si>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</si>
  <si>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</si>
  <si>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</si>
  <si>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</si>
  <si>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</si>
  <si>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</si>
  <si>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</si>
  <si>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</si>
  <si>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</si>
  <si>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</si>
  <si>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</si>
  <si>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</si>
  <si>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</si>
  <si>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</si>
  <si>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</si>
  <si>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</si>
  <si>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</si>
  <si>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</si>
  <si>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</si>
  <si>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</si>
  <si>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</si>
  <si>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</si>
  <si>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</si>
  <si>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</si>
  <si>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</si>
  <si>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</si>
  <si>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</si>
  <si>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</si>
  <si>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</si>
  <si>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</si>
  <si>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</si>
  <si>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</si>
  <si>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</si>
  <si>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</si>
  <si>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</si>
  <si>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</si>
  <si>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</si>
  <si>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</si>
  <si>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</si>
  <si>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</si>
  <si>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</si>
  <si>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</si>
  <si>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</si>
  <si>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</si>
  <si>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</si>
  <si>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</si>
  <si>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</si>
  <si>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</si>
  <si>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</si>
  <si>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</si>
  <si>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</si>
  <si>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</si>
  <si>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</si>
  <si>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</si>
  <si>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</si>
  <si>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</si>
  <si>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</si>
  <si>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</si>
  <si>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</si>
  <si>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</si>
  <si>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</si>
  <si>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</si>
  <si>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</si>
  <si>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</si>
  <si>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</si>
  <si>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</si>
  <si>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</si>
  <si>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</si>
  <si>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</si>
  <si>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</si>
  <si>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</si>
  <si>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</si>
  <si>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</si>
  <si>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</si>
  <si>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</si>
  <si>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</si>
  <si>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</si>
  <si>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</si>
  <si>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</si>
  <si>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</si>
  <si>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</si>
  <si>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</si>
  <si>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</si>
  <si>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</si>
  <si>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</si>
  <si>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</si>
  <si>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</si>
  <si>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</si>
  <si>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</si>
  <si>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</si>
  <si>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</si>
  <si>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</si>
  <si>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</si>
  <si>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</si>
  <si>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</si>
  <si>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</si>
  <si>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</si>
  <si>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</si>
  <si>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</si>
  <si>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</si>
  <si>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</si>
  <si>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</si>
  <si>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</si>
  <si>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</si>
  <si>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</si>
  <si>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</si>
  <si>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</si>
  <si>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</si>
  <si>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</si>
  <si>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</si>
  <si>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</si>
  <si>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</si>
  <si>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</si>
  <si>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</si>
  <si>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</si>
  <si>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</si>
  <si>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</si>
  <si>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</si>
  <si>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</si>
  <si>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</si>
  <si>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</si>
  <si>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</si>
  <si>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</si>
  <si>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</si>
  <si>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</si>
  <si>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</si>
  <si>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</si>
  <si>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</si>
  <si>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</si>
  <si>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</si>
  <si>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</si>
  <si>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</si>
  <si>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</si>
  <si>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</si>
  <si>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</si>
  <si>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</si>
  <si>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</si>
  <si>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</si>
  <si>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</si>
  <si>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</si>
  <si>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</si>
  <si>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</si>
  <si>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</si>
  <si>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</si>
  <si>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</si>
  <si>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</si>
  <si>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</si>
  <si>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</si>
  <si>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</si>
  <si>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</si>
  <si>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</si>
  <si>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</si>
  <si>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</si>
  <si>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</si>
  <si>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</si>
  <si>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</si>
  <si>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</si>
  <si>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</si>
  <si>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</si>
  <si>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</si>
  <si>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</si>
  <si>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</si>
  <si>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</si>
  <si>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</si>
  <si>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</si>
  <si>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</si>
  <si>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</si>
  <si>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</si>
  <si>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</si>
  <si>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</si>
  <si>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</si>
  <si>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</si>
  <si>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</si>
  <si>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</si>
  <si>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</si>
  <si>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</si>
  <si>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</si>
  <si>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</si>
  <si>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</si>
  <si>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</si>
  <si>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</si>
  <si>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</si>
  <si>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</si>
  <si>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</si>
  <si>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</si>
  <si>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</si>
  <si>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</si>
  <si>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</si>
  <si>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</si>
  <si>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</si>
  <si>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</si>
  <si>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</si>
  <si>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</si>
  <si>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</si>
  <si>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</si>
  <si>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</si>
  <si>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</si>
  <si>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</si>
  <si>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</si>
  <si>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</si>
  <si>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</si>
  <si>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</si>
  <si>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</si>
  <si>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</si>
  <si>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</si>
  <si>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</si>
  <si>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</si>
  <si>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</si>
  <si>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</si>
  <si>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</si>
  <si>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</si>
  <si>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</si>
  <si>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</si>
  <si>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</si>
  <si>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</si>
  <si>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</si>
  <si>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</si>
  <si>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</si>
  <si>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</si>
  <si>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</si>
  <si>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</si>
  <si>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</si>
  <si>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</si>
  <si>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</si>
  <si>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</si>
  <si>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</si>
  <si>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</si>
  <si>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</si>
  <si>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</si>
  <si>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</si>
  <si>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</si>
  <si>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</si>
  <si>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</si>
  <si>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</si>
  <si>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</si>
  <si>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</si>
  <si>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</si>
  <si>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</si>
  <si>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</si>
  <si>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</si>
  <si>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</si>
  <si>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</si>
  <si>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</si>
  <si>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</si>
  <si>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</si>
  <si>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</si>
  <si>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</si>
  <si>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</si>
  <si>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</si>
  <si>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</si>
  <si>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</si>
  <si>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</si>
  <si>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</si>
  <si>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</si>
  <si>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</si>
  <si>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</si>
  <si>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</si>
  <si>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</si>
  <si>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</si>
  <si>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</si>
  <si>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</si>
  <si>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</si>
  <si>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</si>
  <si>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</si>
  <si>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</si>
  <si>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</si>
  <si>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</si>
  <si>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</si>
  <si>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</si>
  <si>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</si>
  <si>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</si>
  <si>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</si>
  <si>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</si>
  <si>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</si>
  <si>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</si>
  <si>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</si>
  <si>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</si>
  <si>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</si>
  <si>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</si>
  <si>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</si>
  <si>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</si>
  <si>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</si>
  <si>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</si>
  <si>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</si>
  <si>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</si>
  <si>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</si>
  <si>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</si>
  <si>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</si>
  <si>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</si>
  <si>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</si>
  <si>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</si>
  <si>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</si>
  <si>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</si>
  <si>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</si>
  <si>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</si>
  <si>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</si>
  <si>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</si>
  <si>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</si>
  <si>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</si>
  <si>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</si>
  <si>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</si>
  <si>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</si>
  <si>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</si>
  <si>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</si>
  <si>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</si>
  <si>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</si>
  <si>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</si>
  <si>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</si>
  <si>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</si>
  <si>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</si>
  <si>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</si>
  <si>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</si>
  <si>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</si>
  <si>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</si>
  <si>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</si>
  <si>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</si>
  <si>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</si>
  <si>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</si>
  <si>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</si>
  <si>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</si>
  <si>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</si>
  <si>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</si>
  <si>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</si>
  <si>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</si>
  <si>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</si>
  <si>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</si>
  <si>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</si>
  <si>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</si>
  <si>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</si>
  <si>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</si>
  <si>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</si>
  <si>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</si>
  <si>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</si>
  <si>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</si>
  <si>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</si>
  <si>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</si>
  <si>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</si>
  <si>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</si>
  <si>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</si>
  <si>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</si>
  <si>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</si>
  <si>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</si>
  <si>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</si>
  <si>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</si>
  <si>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</si>
  <si>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</si>
  <si>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</si>
  <si>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</si>
  <si>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</si>
  <si>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</si>
  <si>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</si>
  <si>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</si>
  <si>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</si>
  <si>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</si>
  <si>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</si>
  <si>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</si>
  <si>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</si>
  <si>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</si>
  <si>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</si>
  <si>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</si>
  <si>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</si>
  <si>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</si>
  <si>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</si>
  <si>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</si>
  <si>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</si>
  <si>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</si>
  <si>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</si>
  <si>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</si>
  <si>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</si>
  <si>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</si>
  <si>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</si>
  <si>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</si>
  <si>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</si>
  <si>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</si>
  <si>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</si>
  <si>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</si>
  <si>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</si>
  <si>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</si>
  <si>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</si>
  <si>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</si>
  <si>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</si>
  <si>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</si>
  <si>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</si>
  <si>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</si>
  <si>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</si>
  <si>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</si>
  <si>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</si>
  <si>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</si>
  <si>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</si>
  <si>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</si>
  <si>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</si>
  <si>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</si>
  <si>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</si>
  <si>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</si>
  <si>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</si>
  <si>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</si>
  <si>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</si>
  <si>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</si>
  <si>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</si>
  <si>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</si>
  <si>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</si>
  <si>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</si>
  <si>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</si>
  <si>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</si>
  <si>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</si>
  <si>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</si>
  <si>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</si>
  <si>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</si>
  <si>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</si>
  <si>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</si>
  <si>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</si>
  <si>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</si>
  <si>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</si>
  <si>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</si>
  <si>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</si>
  <si>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</si>
  <si>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</si>
  <si>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</si>
  <si>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</si>
  <si>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</si>
  <si>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</si>
  <si>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</si>
  <si>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</si>
  <si>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</si>
  <si>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</si>
  <si>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</si>
  <si>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</si>
  <si>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</si>
  <si>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</si>
  <si>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</si>
  <si>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</si>
  <si>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</si>
  <si>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</si>
  <si>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</si>
  <si>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</si>
  <si>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</si>
  <si>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</si>
  <si>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</si>
  <si>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</si>
  <si>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</si>
  <si>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</si>
  <si>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</si>
  <si>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</si>
  <si>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</si>
  <si>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</si>
  <si>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</si>
  <si>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</si>
  <si>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</si>
  <si>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</si>
  <si>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</si>
  <si>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</si>
  <si>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</si>
  <si>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</si>
  <si>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</si>
  <si>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</si>
  <si>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</si>
  <si>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</si>
  <si>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</si>
  <si>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</si>
  <si>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</si>
  <si>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</si>
  <si>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</si>
  <si>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</si>
  <si>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</si>
  <si>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</si>
  <si>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</si>
  <si>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</si>
  <si>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</si>
  <si>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</si>
  <si>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</si>
  <si>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</si>
  <si>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</si>
  <si>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</si>
  <si>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</si>
  <si>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</si>
  <si>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</si>
  <si>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</si>
  <si>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</si>
  <si>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</si>
  <si>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</si>
  <si>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</si>
  <si>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</si>
  <si>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</si>
  <si>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</si>
  <si>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</si>
  <si>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</si>
  <si>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</si>
  <si>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</si>
  <si>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</si>
  <si>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</si>
  <si>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</si>
  <si>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</si>
  <si>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</si>
  <si>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</si>
  <si>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</si>
  <si>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</si>
  <si>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</si>
  <si>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</si>
  <si>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</si>
  <si>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</si>
  <si>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</si>
  <si>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</si>
  <si>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</si>
  <si>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</si>
  <si>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</si>
  <si>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</si>
  <si>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</si>
  <si>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</si>
  <si>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</si>
  <si>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</si>
  <si>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</si>
  <si>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</si>
  <si>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</si>
  <si>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</si>
  <si>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</si>
  <si>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</si>
  <si>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</si>
  <si>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</si>
  <si>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</si>
  <si>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</si>
  <si>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</si>
  <si>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</si>
  <si>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</si>
  <si>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</si>
  <si>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</si>
  <si>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</si>
  <si>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</si>
  <si>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</si>
  <si>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</si>
  <si>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</si>
  <si>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</si>
  <si>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</si>
  <si>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</si>
  <si>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</si>
  <si>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</si>
  <si>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</si>
  <si>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</si>
  <si>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</si>
  <si>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</si>
  <si>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</si>
  <si>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</si>
  <si>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</si>
  <si>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</si>
  <si>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</si>
  <si>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</si>
  <si>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</si>
  <si>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</si>
  <si>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</si>
  <si>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</si>
  <si>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</si>
  <si>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</si>
  <si>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</si>
  <si>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</si>
  <si>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</si>
  <si>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</si>
  <si>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</si>
  <si>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</si>
  <si>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</si>
  <si>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</si>
  <si>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</si>
  <si>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</si>
  <si>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</si>
  <si>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</si>
  <si>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</si>
  <si>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</si>
  <si>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</si>
  <si>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</si>
  <si>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</si>
  <si>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</si>
  <si>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</si>
  <si>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</si>
  <si>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</si>
  <si>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</si>
  <si>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</si>
  <si>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</si>
  <si>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</si>
  <si>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</si>
  <si>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</si>
  <si>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</si>
  <si>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</si>
  <si>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</si>
  <si>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</si>
  <si>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</si>
  <si>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</si>
  <si>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</si>
  <si>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</si>
  <si>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</si>
  <si>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</si>
  <si>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</si>
  <si>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</si>
  <si>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</si>
  <si>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</si>
  <si>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</si>
  <si>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</si>
  <si>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</si>
  <si>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</si>
  <si>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</si>
  <si>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</si>
  <si>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</si>
  <si>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</si>
  <si>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</si>
  <si>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</si>
  <si>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</si>
  <si>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</si>
  <si>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</si>
  <si>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</si>
  <si>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</si>
  <si>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</si>
  <si>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</si>
  <si>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</si>
  <si>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</si>
  <si>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</si>
  <si>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</si>
  <si>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</si>
  <si>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</si>
  <si>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</si>
  <si>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</si>
  <si>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</si>
  <si>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</si>
  <si>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</si>
  <si>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</si>
  <si>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</si>
  <si>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</si>
  <si>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</si>
  <si>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</si>
  <si>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</si>
  <si>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</si>
  <si>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</si>
  <si>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</si>
  <si>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</si>
  <si>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</si>
  <si>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</si>
  <si>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</si>
  <si>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</si>
  <si>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</si>
  <si>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</si>
  <si>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</si>
  <si>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</si>
  <si>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</si>
  <si>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</si>
  <si>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</si>
  <si>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</si>
  <si>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</si>
  <si>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</si>
  <si>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</si>
  <si>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</si>
  <si>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</si>
  <si>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</si>
  <si>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</si>
  <si>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</si>
  <si>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</si>
  <si>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</si>
  <si>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</si>
  <si>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</si>
  <si>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</si>
  <si>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</si>
  <si>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</si>
  <si>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</si>
  <si>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</si>
  <si>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</si>
  <si>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</si>
  <si>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</si>
  <si>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</si>
  <si>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</si>
  <si>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</si>
  <si>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</si>
  <si>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</si>
  <si>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</si>
  <si>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</si>
  <si>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</si>
  <si>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</si>
  <si>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</si>
  <si>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</si>
  <si>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</si>
  <si>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</si>
  <si>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</si>
  <si>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</si>
  <si>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</si>
  <si>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</si>
  <si>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</si>
  <si>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</si>
  <si>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</si>
  <si>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</si>
  <si>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</si>
  <si>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</si>
  <si>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</si>
  <si>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</si>
  <si>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</si>
  <si>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</si>
  <si>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</si>
  <si>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</si>
  <si>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</si>
  <si>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</si>
  <si>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</si>
  <si>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</si>
  <si>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</si>
  <si>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</si>
  <si>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</si>
  <si>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</si>
  <si>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</si>
  <si>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</si>
  <si>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</si>
  <si>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</si>
  <si>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</si>
  <si>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</si>
  <si>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</si>
  <si>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</si>
  <si>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</si>
  <si>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</si>
  <si>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</si>
  <si>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</si>
  <si>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</si>
  <si>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</si>
  <si>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</si>
  <si>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</si>
  <si>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</si>
  <si>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</si>
  <si>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</si>
  <si>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</si>
  <si>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</si>
  <si>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</si>
  <si>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</si>
  <si>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</si>
  <si>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</si>
  <si>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</si>
  <si>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</si>
  <si>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</si>
  <si>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</si>
  <si>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</si>
  <si>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</si>
  <si>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</si>
  <si>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</si>
  <si>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</si>
  <si>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</si>
  <si>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</si>
  <si>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</si>
  <si>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</si>
  <si>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</si>
  <si>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</si>
  <si>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</si>
  <si>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</si>
  <si>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</si>
  <si>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</si>
  <si>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</si>
  <si>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</si>
  <si>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</si>
  <si>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</si>
  <si>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</si>
  <si>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</si>
  <si>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</si>
  <si>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</si>
  <si>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</si>
  <si>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</si>
  <si>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</si>
  <si>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</si>
  <si>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</si>
  <si>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</si>
  <si>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</si>
  <si>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</si>
  <si>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</si>
  <si>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</si>
  <si>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</si>
  <si>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</si>
  <si>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</si>
  <si>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</si>
  <si>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</si>
  <si>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</si>
  <si>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</si>
  <si>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</si>
  <si>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</si>
  <si>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</si>
  <si>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</si>
  <si>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</si>
  <si>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</si>
  <si>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</si>
  <si>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</si>
  <si>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</si>
  <si>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</si>
  <si>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</si>
  <si>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</si>
  <si>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</si>
  <si>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</si>
  <si>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</si>
  <si>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</si>
  <si>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</si>
  <si>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</si>
  <si>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</si>
  <si>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</si>
  <si>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</si>
  <si>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</si>
  <si>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</si>
  <si>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</si>
  <si>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</si>
  <si>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</si>
  <si>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</si>
  <si>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</si>
  <si>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</si>
  <si>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</si>
  <si>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</si>
  <si>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</si>
  <si>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</si>
  <si>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</si>
  <si>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</si>
  <si>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</si>
  <si>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</si>
  <si>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</si>
  <si>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</si>
  <si>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</si>
  <si>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</si>
  <si>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</si>
  <si>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</si>
  <si>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</si>
  <si>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</si>
  <si>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</si>
  <si>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</si>
  <si>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</si>
  <si>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</si>
  <si>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</si>
  <si>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</si>
  <si>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</si>
  <si>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</si>
  <si>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</si>
  <si>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</si>
  <si>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</si>
  <si>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</si>
  <si>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</si>
  <si>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</si>
  <si>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</si>
  <si>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</si>
  <si>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</si>
  <si>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</si>
  <si>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</si>
  <si>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</si>
  <si>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</si>
  <si>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</si>
  <si>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</si>
  <si>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</si>
  <si>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</si>
  <si>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</si>
  <si>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</si>
  <si>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</si>
  <si>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</si>
  <si>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</si>
  <si>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</si>
  <si>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</si>
  <si>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</si>
  <si>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</si>
  <si>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</si>
  <si>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</si>
  <si>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</si>
  <si>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</si>
  <si>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</si>
  <si>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</si>
  <si>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</si>
  <si>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</si>
  <si>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</si>
  <si>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</si>
  <si>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</si>
  <si>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</si>
  <si>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</si>
  <si>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</si>
  <si>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</si>
  <si>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</si>
  <si>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</si>
  <si>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</si>
  <si>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</si>
  <si>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</si>
  <si>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</si>
  <si>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</si>
  <si>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</si>
  <si>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</si>
  <si>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</si>
  <si>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</si>
  <si>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</si>
  <si>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</si>
  <si>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</si>
  <si>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</si>
  <si>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</si>
  <si>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</si>
  <si>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</si>
  <si>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</si>
  <si>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</si>
  <si>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</si>
  <si>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</si>
  <si>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</si>
  <si>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</si>
  <si>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</si>
  <si>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</si>
  <si>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</si>
  <si>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</si>
  <si>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</si>
  <si>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</si>
  <si>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</si>
  <si>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</si>
  <si>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</si>
  <si>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</si>
  <si>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</si>
  <si>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</si>
  <si>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</si>
  <si>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</si>
  <si>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</si>
  <si>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</si>
  <si>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</si>
  <si>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</si>
  <si>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</si>
  <si>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</si>
  <si>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</si>
  <si>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</si>
  <si>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</si>
  <si>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</si>
  <si>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</si>
  <si>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</si>
  <si>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</si>
  <si>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</si>
  <si>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</si>
  <si>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</si>
  <si>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</si>
  <si>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</si>
  <si>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</si>
  <si>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</si>
  <si>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</si>
  <si>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</si>
  <si>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</si>
  <si>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</si>
  <si>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</si>
  <si>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</si>
  <si>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</si>
  <si>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</si>
  <si>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</si>
  <si>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</si>
  <si>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</si>
  <si>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</si>
  <si>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</si>
  <si>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</si>
  <si>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</si>
  <si>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</si>
  <si>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</si>
  <si>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</si>
  <si>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</si>
  <si>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</si>
  <si>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</si>
  <si>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</si>
  <si>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</si>
  <si>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</si>
  <si>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</si>
  <si>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</si>
  <si>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</si>
  <si>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</si>
  <si>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</si>
  <si>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</si>
  <si>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</si>
  <si>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</si>
  <si>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</si>
  <si>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</si>
  <si>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</si>
  <si>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</si>
  <si>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</si>
  <si>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</si>
  <si>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</si>
  <si>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</si>
  <si>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</si>
  <si>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</si>
  <si>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</si>
  <si>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</si>
  <si>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</si>
  <si>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</si>
  <si>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</si>
  <si>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</si>
  <si>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</si>
  <si>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</si>
  <si>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</si>
  <si>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</si>
  <si>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</si>
  <si>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</si>
  <si>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</si>
  <si>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</si>
  <si>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</si>
  <si>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</si>
  <si>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</si>
  <si>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</si>
  <si>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</si>
  <si>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</si>
  <si>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</si>
  <si>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</si>
  <si>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</si>
  <si>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</si>
  <si>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</si>
  <si>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</si>
  <si>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</si>
  <si>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</si>
  <si>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</si>
  <si>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</si>
  <si>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</si>
  <si>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</si>
  <si>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</si>
  <si>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</si>
  <si>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</si>
  <si>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</si>
  <si>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</si>
  <si>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</si>
  <si>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</si>
  <si>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</si>
  <si>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</si>
  <si>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</si>
  <si>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</si>
  <si>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</si>
  <si>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</si>
  <si>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</si>
  <si>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</si>
  <si>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</si>
  <si>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</si>
  <si>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</si>
  <si>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</si>
  <si>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</si>
  <si>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</si>
  <si>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</si>
  <si>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</si>
  <si>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</si>
  <si>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</si>
  <si>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</si>
  <si>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</si>
  <si>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</si>
  <si>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</si>
  <si>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</si>
  <si>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</si>
  <si>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</si>
  <si>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</si>
  <si>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</si>
  <si>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</si>
  <si>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</si>
  <si>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</si>
  <si>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</si>
  <si>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</si>
  <si>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</si>
  <si>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</si>
  <si>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</si>
  <si>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</si>
  <si>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</si>
  <si>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</si>
  <si>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</si>
  <si>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</si>
  <si>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</si>
  <si>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</si>
  <si>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</si>
  <si>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</si>
  <si>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</si>
  <si>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</si>
  <si>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</si>
  <si>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</si>
  <si>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</si>
  <si>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</si>
  <si>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</si>
  <si>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</si>
  <si>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</si>
  <si>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</si>
  <si>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</si>
  <si>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</si>
  <si>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</si>
  <si>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</si>
  <si>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</si>
  <si>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</si>
  <si>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</si>
  <si>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</si>
  <si>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</si>
  <si>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</si>
  <si>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</si>
  <si>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</si>
  <si>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</si>
  <si>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</si>
  <si>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</si>
  <si>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</si>
  <si>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</si>
  <si>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</si>
  <si>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</si>
  <si>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</si>
  <si>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</si>
  <si>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</si>
  <si>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</si>
  <si>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</si>
  <si>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</si>
  <si>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</si>
  <si>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</si>
  <si>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</si>
  <si>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</si>
  <si>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</si>
  <si>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</si>
  <si>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</si>
  <si>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</si>
  <si>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</si>
  <si>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</si>
  <si>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</si>
  <si>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</si>
  <si>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</si>
  <si>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</si>
  <si>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</si>
  <si>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</si>
  <si>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</si>
  <si>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</si>
  <si>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</si>
  <si>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</si>
  <si>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</si>
  <si>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</si>
  <si>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</si>
  <si>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</si>
  <si>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</si>
  <si>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</si>
  <si>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</si>
  <si>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</si>
  <si>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</si>
  <si>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</si>
  <si>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</si>
  <si>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</si>
  <si>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</si>
  <si>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</si>
  <si>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</si>
  <si>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</si>
  <si>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</si>
  <si>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</si>
  <si>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</si>
  <si>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</si>
  <si>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</si>
  <si>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</si>
  <si>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</si>
  <si>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</si>
  <si>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</si>
  <si>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</si>
  <si>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</si>
  <si>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</si>
  <si>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</si>
  <si>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</si>
  <si>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</si>
  <si>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</si>
  <si>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</si>
  <si>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</si>
  <si>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</si>
  <si>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</si>
  <si>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</si>
  <si>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</si>
  <si>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</si>
  <si>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</si>
  <si>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</si>
  <si>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</si>
  <si>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</si>
  <si>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</si>
  <si>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</si>
  <si>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</si>
  <si>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</si>
  <si>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</si>
  <si>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</si>
  <si>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</si>
  <si>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</si>
  <si>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</si>
  <si>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</si>
  <si>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</si>
  <si>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</si>
  <si>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</si>
  <si>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</si>
  <si>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</si>
  <si>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</si>
  <si>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</si>
  <si>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</si>
  <si>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</si>
  <si>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</si>
  <si>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</si>
  <si>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</si>
  <si>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</si>
  <si>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</si>
  <si>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</si>
  <si>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</si>
  <si>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</si>
  <si>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</si>
  <si>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</si>
  <si>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</si>
  <si>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</si>
  <si>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</si>
  <si>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</si>
  <si>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</si>
  <si>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</si>
  <si>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</si>
  <si>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</si>
  <si>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</si>
  <si>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</si>
  <si>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</si>
  <si>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</si>
  <si>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</si>
  <si>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</si>
  <si>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</si>
  <si>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</si>
  <si>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</si>
  <si>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</si>
  <si>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</si>
  <si>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</si>
  <si>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</si>
  <si>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</si>
  <si>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</si>
  <si>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</si>
  <si>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</si>
  <si>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</si>
  <si>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</si>
  <si>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</si>
  <si>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</si>
  <si>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</si>
  <si>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</si>
  <si>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</si>
  <si>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</si>
  <si>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</si>
  <si>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</si>
  <si>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</si>
  <si>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</si>
  <si>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</si>
  <si>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</si>
  <si>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</si>
  <si>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</si>
  <si>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</si>
  <si>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</si>
  <si>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</si>
  <si>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</si>
  <si>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</si>
  <si>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</si>
  <si>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</si>
  <si>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</si>
  <si>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</si>
  <si>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</si>
  <si>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</si>
  <si>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</si>
  <si>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</si>
  <si>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</si>
  <si>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</si>
  <si>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</si>
  <si>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</si>
  <si>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</si>
  <si>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</si>
  <si>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</si>
  <si>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</si>
  <si>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</si>
  <si>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</si>
  <si>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</si>
  <si>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</si>
  <si>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</si>
  <si>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</si>
  <si>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</si>
  <si>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</si>
  <si>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</si>
  <si>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</si>
  <si>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</si>
  <si>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</si>
  <si>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</si>
  <si>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</si>
  <si>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</si>
  <si>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</si>
  <si>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</si>
  <si>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</si>
  <si>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</si>
  <si>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</si>
  <si>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</si>
  <si>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</si>
  <si>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</si>
  <si>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</si>
  <si>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</si>
  <si>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</si>
  <si>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</si>
  <si>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</si>
  <si>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</si>
  <si>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</si>
  <si>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</si>
  <si>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</si>
  <si>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</si>
  <si>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</si>
  <si>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</si>
  <si>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</si>
  <si>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</si>
  <si>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</si>
  <si>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</si>
  <si>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</si>
  <si>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</si>
  <si>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</si>
  <si>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</si>
  <si>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</si>
  <si>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</si>
  <si>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</si>
  <si>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</si>
  <si>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</si>
  <si>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</si>
  <si>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</si>
  <si>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</si>
  <si>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</si>
  <si>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</si>
  <si>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</si>
  <si>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</si>
  <si>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</si>
  <si>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</si>
  <si>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</si>
  <si>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</si>
  <si>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</si>
  <si>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</si>
  <si>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</si>
  <si>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</si>
  <si>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</si>
  <si>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</si>
  <si>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</si>
  <si>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</si>
  <si>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</si>
  <si>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</si>
  <si>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</si>
  <si>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</si>
  <si>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</si>
  <si>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</si>
  <si>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</si>
  <si>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</si>
  <si>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</si>
  <si>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</si>
  <si>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</si>
  <si>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</si>
  <si>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</si>
  <si>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</si>
  <si>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</si>
  <si>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</si>
  <si>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</si>
  <si>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</si>
  <si>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</si>
  <si>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</si>
  <si>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</si>
  <si>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</si>
  <si>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</si>
  <si>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</si>
  <si>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</si>
  <si>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</si>
  <si>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</si>
  <si>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</si>
  <si>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</si>
  <si>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</si>
  <si>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</si>
  <si>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</si>
  <si>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</si>
  <si>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</si>
  <si>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</si>
  <si>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</si>
  <si>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</si>
  <si>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</si>
  <si>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</si>
  <si>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</si>
  <si>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</si>
  <si>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</si>
  <si>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</si>
  <si>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</si>
  <si>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</si>
  <si>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</si>
  <si>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</si>
  <si>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</si>
  <si>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</si>
  <si>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</si>
  <si>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</si>
  <si>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</si>
  <si>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</si>
  <si>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</si>
  <si>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</si>
  <si>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</si>
  <si>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</si>
  <si>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</si>
  <si>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</si>
  <si>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</si>
  <si>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</si>
  <si>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</si>
  <si>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</si>
  <si>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</si>
  <si>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</si>
  <si>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</si>
  <si>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</si>
  <si>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</si>
  <si>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</si>
  <si>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</si>
  <si>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</si>
  <si>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</si>
  <si>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</si>
  <si>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</si>
  <si>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</si>
  <si>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</si>
  <si>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</si>
  <si>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</si>
  <si>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</si>
  <si>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</si>
  <si>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</si>
  <si>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</si>
  <si>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</si>
  <si>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</si>
  <si>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</si>
  <si>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</si>
  <si>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</si>
  <si>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</si>
  <si>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</si>
  <si>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</si>
  <si>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</si>
  <si>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</si>
  <si>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</si>
  <si>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</si>
  <si>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</si>
  <si>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</si>
  <si>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</si>
  <si>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</si>
  <si>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</si>
  <si>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</si>
  <si>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</si>
  <si>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</si>
  <si>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</si>
  <si>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</si>
  <si>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</si>
  <si>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</si>
  <si>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</si>
  <si>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</si>
  <si>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</si>
  <si>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</si>
  <si>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</si>
  <si>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</si>
  <si>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</si>
  <si>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</si>
  <si>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</si>
  <si>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</si>
  <si>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</si>
  <si>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</si>
  <si>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</si>
  <si>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</si>
  <si>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</si>
  <si>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</si>
  <si>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</si>
  <si>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</si>
  <si>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</si>
  <si>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</si>
  <si>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</si>
  <si>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</si>
  <si>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</si>
  <si>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</si>
  <si>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</si>
  <si>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</si>
  <si>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</si>
  <si>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</si>
  <si>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</si>
  <si>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</si>
  <si>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</si>
  <si>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</si>
  <si>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</si>
  <si>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</si>
  <si>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</si>
  <si>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</si>
  <si>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</si>
  <si>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</si>
  <si>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</si>
  <si>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</si>
  <si>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</si>
  <si>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</si>
  <si>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</si>
  <si>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</si>
  <si>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</si>
  <si>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</si>
  <si>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</si>
  <si>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</si>
  <si>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</si>
  <si>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</si>
  <si>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</si>
  <si>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</si>
  <si>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</si>
  <si>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</si>
  <si>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</si>
  <si>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</si>
  <si>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</si>
  <si>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</si>
  <si>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</si>
  <si>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</si>
  <si>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</si>
  <si>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</si>
  <si>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</si>
  <si>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</si>
  <si>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</si>
  <si>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</si>
  <si>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</si>
  <si>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</si>
  <si>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</si>
  <si>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</si>
  <si>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</si>
  <si>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</si>
  <si>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</si>
  <si>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</si>
  <si>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</si>
  <si>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</si>
  <si>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</si>
  <si>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</si>
  <si>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</si>
  <si>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</si>
  <si>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</si>
  <si>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</si>
  <si>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</si>
  <si>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</si>
  <si>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</si>
  <si>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</si>
  <si>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</si>
  <si>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</si>
  <si>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</si>
  <si>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</si>
  <si>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</si>
  <si>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</si>
  <si>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</si>
  <si>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</si>
  <si>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</si>
  <si>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</si>
  <si>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</si>
  <si>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</si>
  <si>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</si>
  <si>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</si>
  <si>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</si>
  <si>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</si>
  <si>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</si>
  <si>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</si>
  <si>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</si>
  <si>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</si>
  <si>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</si>
  <si>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</si>
  <si>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</si>
  <si>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</si>
  <si>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</si>
  <si>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</si>
  <si>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</si>
  <si>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</si>
  <si>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</si>
  <si>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</si>
  <si>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</si>
  <si>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</si>
  <si>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</si>
  <si>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</si>
  <si>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</si>
  <si>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</si>
  <si>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</si>
  <si>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</si>
  <si>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</si>
  <si>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</si>
  <si>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</si>
  <si>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</si>
  <si>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</si>
  <si>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</si>
  <si>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</si>
  <si>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</si>
  <si>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</si>
  <si>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</si>
  <si>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</si>
  <si>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</si>
  <si>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</si>
  <si>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</si>
  <si>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</si>
  <si>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</si>
  <si>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</si>
  <si>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</si>
  <si>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</si>
  <si>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</si>
  <si>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</si>
  <si>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</si>
  <si>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</si>
  <si>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</si>
  <si>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</si>
  <si>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</si>
  <si>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</si>
  <si>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</si>
  <si>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</si>
  <si>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</si>
  <si>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</si>
  <si>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</si>
  <si>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</si>
  <si>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</si>
  <si>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</si>
  <si>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</si>
  <si>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</si>
  <si>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</si>
  <si>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</si>
  <si>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</si>
  <si>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</si>
  <si>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</si>
  <si>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</si>
  <si>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</si>
  <si>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</si>
  <si>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</si>
  <si>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</si>
  <si>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</si>
  <si>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</si>
  <si>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</si>
  <si>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</si>
  <si>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</si>
  <si>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</si>
  <si>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</si>
  <si>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</si>
  <si>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</si>
  <si>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</si>
  <si>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</si>
  <si>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</si>
  <si>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</si>
  <si>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</si>
  <si>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</si>
  <si>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</si>
  <si>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</si>
  <si>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</si>
  <si>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</si>
  <si>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</si>
  <si>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</si>
  <si>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</si>
  <si>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</si>
  <si>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</si>
  <si>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</si>
  <si>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</si>
  <si>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</si>
  <si>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</si>
  <si>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</si>
  <si>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</si>
  <si>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</si>
  <si>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</si>
  <si>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</si>
  <si>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</si>
  <si>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</si>
  <si>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</si>
  <si>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</si>
  <si>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</si>
  <si>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</si>
  <si>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</si>
  <si>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</si>
  <si>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</si>
  <si>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</si>
  <si>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</si>
  <si>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</si>
  <si>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</si>
  <si>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</si>
  <si>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</si>
  <si>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</si>
  <si>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</si>
  <si>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</si>
  <si>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</si>
  <si>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</si>
  <si>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</si>
  <si>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</si>
  <si>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</si>
  <si>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</si>
  <si>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</si>
  <si>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</si>
  <si>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</si>
  <si>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</si>
  <si>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</si>
  <si>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</si>
  <si>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</si>
  <si>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</si>
  <si>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</si>
  <si>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</si>
  <si>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</si>
  <si>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</si>
  <si>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</si>
  <si>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</si>
  <si>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</si>
  <si>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</si>
  <si>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</si>
  <si>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</si>
  <si>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</si>
  <si>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</si>
  <si>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</si>
  <si>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</si>
  <si>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</si>
  <si>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</si>
  <si>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</si>
  <si>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</si>
  <si>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</si>
  <si>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</si>
  <si>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</si>
  <si>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</si>
  <si>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</si>
  <si>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</si>
  <si>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</si>
  <si>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</si>
  <si>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</si>
  <si>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</si>
  <si>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</si>
  <si>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</si>
  <si>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</si>
  <si>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</si>
  <si>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</si>
  <si>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</si>
  <si>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</si>
  <si>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</si>
  <si>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</si>
  <si>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</si>
  <si>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</si>
  <si>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</si>
  <si>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</si>
  <si>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</si>
  <si>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</si>
  <si>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</si>
  <si>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</si>
  <si>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</si>
  <si>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</si>
  <si>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</si>
  <si>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</si>
  <si>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</si>
  <si>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</si>
  <si>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</si>
  <si>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</si>
  <si>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</si>
  <si>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</si>
  <si>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</si>
  <si>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</si>
  <si>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</si>
  <si>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</si>
  <si>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</si>
  <si>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</si>
  <si>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</si>
  <si>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</si>
  <si>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</si>
  <si>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</si>
  <si>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</si>
  <si>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</si>
  <si>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</si>
  <si>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</si>
  <si>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</si>
  <si>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</si>
  <si>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</si>
  <si>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</si>
  <si>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</si>
  <si>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</si>
  <si>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</si>
  <si>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</si>
  <si>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</si>
  <si>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</si>
  <si>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</si>
  <si>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</si>
  <si>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</si>
  <si>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</si>
  <si>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</si>
  <si>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</si>
  <si>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</si>
  <si>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</si>
  <si>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</si>
  <si>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</si>
  <si>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</si>
  <si>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</si>
  <si>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</si>
  <si>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</si>
  <si>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</si>
  <si>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</si>
  <si>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</si>
  <si>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</si>
  <si>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</si>
  <si>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</si>
  <si>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</si>
  <si>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</si>
  <si>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</si>
  <si>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</si>
  <si>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</si>
  <si>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</si>
  <si>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</si>
  <si>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</si>
  <si>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</si>
  <si>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</si>
  <si>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</si>
  <si>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</si>
  <si>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</si>
  <si>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</si>
  <si>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</si>
  <si>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</si>
  <si>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</si>
  <si>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</si>
  <si>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</si>
  <si>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</si>
  <si>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</si>
  <si>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</si>
  <si>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</si>
  <si>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</si>
  <si>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</si>
  <si>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</si>
  <si>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</si>
  <si>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</si>
  <si>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</si>
  <si>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</si>
  <si>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</si>
  <si>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</si>
  <si>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</si>
  <si>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</si>
  <si>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</si>
  <si>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</si>
  <si>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</si>
  <si>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</si>
  <si>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</si>
  <si>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</si>
  <si>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</si>
  <si>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</si>
  <si>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</si>
  <si>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</si>
  <si>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</si>
  <si>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</si>
  <si>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</si>
  <si>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</si>
  <si>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</si>
  <si>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</si>
  <si>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</si>
  <si>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</si>
  <si>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</si>
  <si>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</si>
  <si>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</si>
  <si>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</si>
  <si>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</si>
  <si>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</si>
  <si>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</si>
  <si>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</si>
  <si>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</si>
  <si>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</si>
  <si>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</si>
  <si>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</si>
  <si>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</si>
  <si>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</si>
  <si>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</si>
  <si>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</si>
  <si>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</si>
  <si>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</si>
  <si>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</si>
  <si>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</si>
  <si>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</si>
  <si>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</si>
  <si>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</si>
  <si>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</si>
  <si>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</si>
  <si>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</si>
  <si>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</si>
  <si>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</si>
  <si>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</si>
  <si>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</si>
  <si>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</si>
  <si>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</si>
  <si>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</si>
  <si>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</si>
  <si>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</si>
  <si>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</si>
  <si>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</si>
  <si>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</si>
  <si>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</si>
  <si>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</si>
  <si>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</si>
  <si>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</si>
  <si>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</si>
  <si>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</si>
  <si>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</si>
  <si>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</si>
  <si>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</si>
  <si>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</si>
  <si>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</si>
  <si>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</si>
  <si>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</si>
  <si>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</si>
  <si>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</si>
  <si>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</si>
  <si>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</si>
  <si>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</si>
  <si>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</si>
  <si>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</si>
  <si>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</si>
  <si>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</si>
  <si>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</si>
  <si>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</si>
  <si>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</si>
  <si>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</si>
  <si>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</si>
  <si>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</si>
  <si>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</si>
  <si>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</si>
  <si>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</si>
  <si>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</si>
  <si>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</si>
  <si>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</si>
  <si>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</si>
  <si>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</si>
  <si>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</si>
  <si>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</si>
  <si>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</si>
  <si>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</si>
  <si>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</si>
  <si>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</si>
  <si>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</si>
  <si>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</si>
  <si>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</si>
  <si>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</si>
  <si>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</si>
  <si>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</si>
  <si>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</si>
  <si>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</si>
  <si>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</si>
  <si>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</si>
  <si>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</si>
  <si>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</si>
  <si>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</si>
  <si>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</si>
  <si>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</si>
  <si>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</si>
  <si>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</si>
  <si>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</si>
  <si>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</si>
  <si>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</si>
  <si>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</si>
  <si>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</si>
  <si>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</si>
  <si>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</si>
  <si>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</si>
  <si>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</si>
  <si>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</si>
  <si>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</si>
  <si>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</si>
  <si>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</si>
  <si>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</si>
  <si>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</si>
  <si>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</si>
  <si>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</si>
  <si>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</si>
  <si>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</si>
  <si>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</si>
  <si>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</si>
  <si>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</si>
  <si>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</si>
  <si>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</si>
  <si>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</si>
  <si>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</si>
  <si>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</si>
  <si>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</si>
  <si>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</si>
  <si>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</si>
  <si>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</si>
  <si>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</si>
  <si>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</si>
  <si>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</si>
  <si>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</si>
  <si>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</si>
  <si>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</si>
  <si>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</si>
  <si>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</si>
  <si>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</si>
  <si>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</si>
  <si>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</si>
  <si>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</si>
  <si>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</si>
  <si>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</si>
  <si>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</si>
  <si>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</si>
  <si>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</si>
  <si>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</si>
  <si>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</si>
  <si>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</si>
  <si>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</si>
  <si>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</si>
  <si>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</si>
  <si>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</si>
  <si>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</si>
  <si>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</si>
  <si>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</si>
  <si>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</si>
  <si>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</si>
  <si>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</si>
  <si>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</si>
  <si>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</si>
  <si>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</si>
  <si>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</si>
  <si>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</si>
  <si>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</si>
  <si>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</si>
  <si>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</si>
  <si>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</si>
  <si>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</si>
  <si>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</si>
  <si>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</si>
  <si>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</si>
  <si>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</si>
  <si>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</si>
  <si>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</si>
  <si>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</si>
  <si>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</si>
  <si>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</si>
  <si>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</si>
  <si>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</si>
  <si>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</si>
  <si>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</si>
  <si>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</si>
  <si>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</si>
  <si>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</si>
  <si>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</si>
  <si>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</si>
  <si>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</si>
  <si>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</si>
  <si>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</si>
  <si>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</si>
  <si>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</si>
  <si>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</si>
  <si>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</si>
  <si>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</si>
  <si>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</si>
  <si>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</si>
  <si>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</si>
  <si>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</si>
  <si>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</si>
  <si>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</si>
  <si>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</si>
  <si>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</si>
  <si>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</si>
  <si>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</si>
  <si>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</si>
  <si>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</si>
  <si>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</si>
  <si>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</si>
  <si>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</si>
  <si>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</si>
  <si>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</si>
  <si>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</si>
  <si>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</si>
  <si>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</si>
  <si>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</si>
  <si>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</si>
  <si>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</si>
  <si>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</si>
  <si>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</si>
  <si>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</si>
  <si>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</si>
  <si>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</si>
  <si>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</si>
  <si>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</si>
  <si>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</si>
  <si>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</si>
  <si>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</si>
  <si>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</si>
  <si>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</si>
  <si>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</si>
  <si>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</si>
  <si>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</si>
  <si>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</si>
  <si>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</si>
  <si>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</si>
  <si>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</si>
  <si>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</si>
  <si>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</si>
  <si>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</si>
  <si>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</si>
  <si>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</si>
  <si>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</si>
  <si>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</si>
  <si>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</si>
  <si>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</si>
  <si>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</si>
  <si>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</si>
  <si>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</si>
  <si>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</si>
  <si>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</si>
  <si>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</si>
  <si>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</si>
  <si>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</si>
  <si>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</si>
  <si>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</si>
  <si>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</si>
  <si>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</si>
  <si>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</si>
  <si>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</si>
  <si>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</si>
  <si>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</si>
  <si>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</si>
  <si>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</si>
  <si>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</si>
  <si>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</si>
  <si>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</si>
  <si>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</si>
  <si>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</si>
  <si>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</si>
  <si>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</si>
  <si>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</si>
  <si>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</si>
  <si>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</si>
  <si>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</si>
  <si>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</si>
  <si>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</si>
  <si>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</si>
  <si>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</si>
  <si>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</si>
  <si>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</si>
  <si>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</si>
  <si>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</si>
  <si>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</si>
  <si>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</si>
  <si>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</si>
  <si>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</si>
  <si>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</si>
  <si>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</si>
  <si>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</si>
  <si>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</si>
  <si>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</si>
  <si>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</si>
  <si>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</si>
  <si>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</si>
  <si>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</si>
  <si>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</si>
  <si>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</si>
  <si>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</si>
  <si>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</si>
  <si>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</si>
  <si>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</si>
  <si>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</si>
  <si>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</si>
  <si>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</si>
  <si>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</si>
  <si>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</si>
  <si>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</si>
  <si>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</si>
  <si>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</si>
  <si>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</si>
  <si>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</si>
  <si>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</si>
  <si>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</si>
  <si>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</si>
  <si>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</si>
  <si>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</si>
  <si>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</si>
  <si>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</si>
  <si>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</si>
  <si>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</si>
  <si>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</si>
  <si>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</si>
  <si>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</si>
  <si>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</si>
  <si>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</si>
  <si>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</si>
  <si>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</si>
  <si>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</si>
  <si>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</si>
  <si>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</si>
  <si>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</si>
  <si>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</si>
  <si>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</si>
  <si>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</si>
  <si>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</si>
  <si>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</si>
  <si>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</si>
  <si>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</si>
  <si>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</si>
  <si>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</si>
  <si>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</si>
  <si>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</si>
  <si>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</si>
  <si>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</si>
  <si>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</si>
  <si>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</si>
  <si>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</si>
  <si>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</si>
  <si>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</si>
  <si>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</si>
  <si>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</si>
  <si>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</si>
  <si>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</si>
  <si>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</si>
  <si>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</si>
  <si>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</si>
  <si>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</si>
  <si>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</si>
  <si>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</si>
  <si>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</si>
  <si>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</si>
  <si>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</si>
  <si>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</si>
  <si>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</si>
  <si>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</si>
  <si>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</si>
  <si>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</si>
  <si>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</si>
  <si>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</si>
  <si>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</si>
  <si>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</si>
  <si>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</si>
  <si>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</si>
  <si>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</si>
  <si>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</si>
  <si>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</si>
  <si>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</si>
  <si>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</si>
  <si>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</si>
  <si>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</si>
  <si>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</si>
  <si>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</si>
  <si>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</si>
  <si>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</si>
  <si>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</si>
  <si>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</si>
  <si>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</si>
  <si>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</si>
  <si>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</si>
  <si>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</si>
  <si>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</si>
  <si>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</si>
  <si>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</si>
  <si>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</si>
  <si>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</si>
  <si>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</si>
  <si>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</si>
  <si>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</si>
  <si>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</si>
  <si>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</si>
  <si>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</si>
  <si>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</si>
  <si>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</si>
  <si>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</si>
  <si>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</si>
  <si>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</si>
  <si>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</si>
  <si>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</si>
  <si>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</si>
  <si>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</si>
  <si>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</si>
  <si>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</si>
  <si>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</si>
  <si>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</si>
  <si>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</si>
  <si>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</si>
  <si>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</si>
  <si>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</si>
  <si>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</si>
  <si>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</si>
  <si>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</si>
  <si>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</si>
  <si>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</si>
  <si>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</si>
  <si>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</si>
  <si>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</si>
  <si>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</si>
  <si>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</si>
  <si>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</si>
  <si>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</si>
  <si>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</si>
  <si>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</si>
  <si>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</si>
  <si>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</si>
  <si>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</si>
  <si>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</si>
  <si>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</si>
  <si>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</si>
  <si>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</si>
  <si>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</si>
  <si>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</si>
  <si>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</si>
  <si>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</si>
  <si>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</si>
  <si>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</si>
  <si>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</si>
  <si>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</si>
  <si>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</si>
  <si>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</si>
  <si>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</si>
  <si>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</si>
  <si>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</si>
  <si>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</si>
  <si>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</si>
  <si>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</si>
  <si>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</si>
  <si>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</si>
  <si>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</si>
  <si>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</si>
  <si>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</si>
  <si>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</si>
  <si>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</si>
  <si>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</si>
  <si>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</si>
  <si>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</si>
  <si>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</si>
  <si>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</si>
  <si>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</si>
  <si>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</si>
  <si>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</si>
  <si>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</si>
  <si>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</si>
  <si>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</si>
  <si>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</si>
  <si>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</si>
  <si>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</si>
  <si>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</si>
  <si>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</si>
  <si>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</si>
  <si>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</si>
  <si>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</si>
  <si>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</si>
  <si>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</si>
  <si>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</si>
  <si>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</si>
  <si>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</si>
  <si>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</si>
  <si>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</si>
  <si>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</si>
  <si>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</si>
  <si>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</si>
  <si>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</si>
  <si>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</si>
  <si>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</si>
  <si>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</si>
  <si>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</si>
  <si>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</si>
  <si>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</si>
  <si>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</si>
  <si>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</si>
  <si>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</si>
  <si>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</si>
  <si>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</si>
  <si>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</si>
  <si>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</si>
  <si>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</si>
  <si>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</si>
  <si>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</si>
  <si>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</si>
  <si>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</si>
  <si>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</si>
  <si>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</si>
  <si>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</si>
  <si>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</si>
  <si>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</si>
  <si>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</si>
  <si>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</si>
  <si>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</si>
  <si>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</si>
  <si>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</si>
  <si>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</si>
  <si>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</si>
  <si>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</si>
  <si>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</si>
  <si>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</si>
  <si>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</si>
  <si>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</si>
  <si>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</si>
  <si>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</si>
  <si>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</si>
  <si>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</si>
  <si>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</si>
  <si>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</si>
  <si>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</si>
  <si>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</si>
  <si>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</si>
  <si>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</si>
  <si>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</si>
  <si>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</si>
  <si>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</si>
  <si>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</si>
  <si>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</si>
  <si>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</si>
  <si>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</si>
  <si>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</si>
  <si>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</si>
  <si>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</si>
  <si>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</si>
  <si>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</si>
  <si>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</si>
  <si>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</si>
  <si>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</si>
  <si>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</si>
  <si>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</si>
  <si>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</si>
  <si>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</si>
  <si>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</si>
  <si>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</si>
  <si>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</si>
  <si>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</si>
  <si>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</si>
  <si>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</si>
  <si>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</si>
  <si>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</si>
  <si>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</si>
  <si>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</si>
  <si>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</si>
  <si>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</si>
  <si>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</si>
  <si>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</si>
  <si>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</si>
  <si>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</si>
  <si>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</si>
  <si>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</si>
  <si>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</si>
  <si>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</si>
  <si>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</si>
  <si>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</si>
  <si>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</si>
  <si>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</si>
  <si>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</si>
  <si>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</si>
  <si>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</si>
  <si>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</si>
  <si>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</si>
  <si>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</si>
  <si>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</si>
  <si>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</si>
  <si>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</si>
  <si>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</si>
  <si>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</si>
  <si>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</si>
  <si>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</si>
  <si>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</si>
  <si>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</si>
  <si>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</si>
  <si>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</si>
  <si>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</si>
  <si>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</si>
  <si>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</si>
  <si>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</si>
  <si>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</si>
  <si>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</si>
  <si>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</si>
  <si>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</si>
  <si>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</si>
  <si>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</si>
  <si>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</si>
  <si>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</si>
  <si>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</si>
  <si>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</si>
  <si>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</si>
  <si>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</si>
  <si>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</si>
  <si>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</si>
  <si>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</si>
  <si>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</si>
  <si>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</si>
  <si>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</si>
  <si>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</si>
  <si>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</si>
  <si>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</si>
  <si>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</si>
  <si>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</si>
  <si>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</si>
  <si>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</si>
  <si>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</si>
  <si>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</si>
  <si>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</si>
  <si>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</si>
  <si>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</si>
  <si>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</si>
  <si>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</si>
  <si>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</si>
  <si>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</si>
  <si>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</si>
  <si>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</si>
  <si>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</si>
  <si>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</si>
  <si>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</si>
  <si>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</si>
  <si>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</si>
  <si>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</si>
  <si>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</si>
  <si>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</si>
  <si>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</si>
  <si>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</si>
  <si>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</si>
  <si>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</si>
  <si>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</si>
  <si>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</si>
  <si>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</si>
  <si>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</si>
  <si>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</si>
  <si>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</si>
  <si>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</si>
  <si>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</si>
  <si>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</si>
  <si>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</si>
  <si>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</si>
  <si>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</si>
  <si>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</si>
  <si>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</si>
  <si>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</si>
  <si>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</si>
  <si>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</si>
  <si>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</si>
  <si>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</si>
  <si>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</si>
  <si>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</si>
  <si>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</si>
  <si>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</si>
  <si>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</si>
  <si>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</si>
  <si>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</si>
  <si>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</si>
  <si>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</si>
  <si>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</si>
  <si>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</si>
  <si>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</si>
  <si>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</si>
  <si>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</si>
  <si>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</si>
  <si>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</si>
  <si>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</si>
  <si>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</si>
  <si>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</si>
  <si>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</si>
  <si>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</si>
  <si>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</si>
  <si>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</si>
  <si>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</si>
  <si>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</si>
  <si>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</si>
  <si>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</si>
  <si>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</si>
  <si>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</si>
  <si>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</si>
  <si>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</si>
  <si>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</si>
  <si>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</si>
  <si>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</si>
  <si>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</si>
  <si>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</si>
  <si>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</si>
  <si>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</si>
  <si>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</si>
  <si>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</si>
  <si>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</si>
  <si>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</si>
  <si>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</si>
  <si>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</si>
  <si>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</si>
  <si>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</si>
  <si>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</si>
  <si>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</si>
  <si>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</si>
  <si>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</si>
  <si>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</si>
  <si>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</si>
  <si>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</si>
  <si>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</si>
  <si>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</si>
  <si>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</si>
  <si>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</si>
  <si>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</si>
  <si>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</si>
  <si>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</si>
  <si>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</si>
  <si>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</si>
  <si>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</si>
  <si>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</si>
  <si>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</si>
  <si>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</si>
  <si>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</si>
  <si>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</si>
  <si>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</si>
  <si>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</si>
  <si>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</si>
  <si>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</si>
  <si>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</si>
  <si>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</si>
  <si>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</si>
  <si>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</si>
  <si>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</si>
  <si>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</si>
  <si>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</si>
  <si>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</si>
  <si>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</si>
  <si>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</si>
  <si>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</si>
  <si>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</si>
  <si>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</si>
  <si>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</si>
  <si>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</si>
  <si>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</si>
  <si>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</si>
  <si>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</si>
  <si>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</si>
  <si>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</si>
  <si>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</si>
  <si>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</si>
  <si>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</si>
  <si>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</si>
  <si>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</si>
  <si>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</si>
  <si>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</si>
  <si>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</si>
  <si>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</si>
  <si>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</si>
  <si>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</si>
  <si>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</si>
  <si>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</si>
  <si>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</si>
  <si>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</si>
  <si>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</si>
  <si>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</si>
  <si>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</si>
  <si>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</si>
  <si>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</si>
  <si>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</si>
  <si>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</si>
  <si>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</si>
  <si>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</si>
  <si>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</si>
  <si>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</si>
  <si>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</si>
  <si>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</si>
  <si>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</si>
  <si>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</si>
  <si>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</si>
  <si>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</si>
  <si>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</si>
  <si>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</si>
  <si>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</si>
  <si>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</si>
  <si>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</si>
  <si>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</si>
  <si>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</si>
  <si>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</si>
  <si>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</si>
  <si>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</si>
  <si>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</si>
  <si>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</si>
  <si>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</si>
  <si>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</si>
  <si>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</si>
  <si>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</si>
  <si>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</si>
  <si>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</si>
  <si>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</si>
  <si>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</si>
  <si>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</si>
  <si>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</si>
  <si>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</si>
  <si>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</si>
  <si>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</si>
  <si>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</si>
  <si>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</si>
  <si>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</si>
  <si>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</si>
  <si>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</si>
  <si>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</si>
  <si>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</si>
  <si>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</si>
  <si>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</si>
  <si>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</si>
  <si>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</si>
  <si>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</si>
  <si>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</si>
  <si>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</si>
  <si>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</si>
  <si>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</si>
  <si>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</si>
  <si>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</si>
  <si>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</si>
  <si>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</si>
  <si>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</si>
  <si>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</si>
  <si>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</si>
  <si>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</si>
  <si>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</si>
  <si>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</si>
  <si>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</si>
  <si>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</si>
  <si>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</si>
  <si>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</si>
  <si>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</si>
  <si>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</si>
  <si>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</si>
  <si>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</si>
  <si>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</si>
  <si>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</si>
  <si>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</si>
  <si>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</si>
  <si>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</si>
  <si>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</si>
  <si>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</si>
  <si>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</si>
  <si>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</si>
  <si>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</si>
  <si>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</si>
  <si>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</si>
  <si>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</si>
  <si>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</si>
  <si>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</si>
  <si>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</si>
  <si>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</si>
  <si>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</si>
  <si>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</si>
  <si>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</si>
  <si>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</si>
  <si>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</si>
  <si>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</si>
  <si>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</si>
  <si>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</si>
  <si>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</si>
  <si>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</si>
  <si>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</si>
  <si>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</si>
  <si>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</si>
  <si>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</si>
  <si>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</si>
  <si>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</si>
  <si>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</si>
  <si>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</si>
  <si>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</si>
  <si>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</si>
  <si>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</si>
  <si>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</si>
  <si>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</si>
  <si>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</si>
  <si>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</si>
  <si>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</si>
  <si>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</si>
  <si>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</si>
  <si>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</si>
  <si>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</si>
  <si>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</si>
  <si>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</si>
  <si>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</si>
  <si>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</si>
  <si>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</si>
  <si>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</si>
  <si>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</si>
  <si>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</si>
  <si>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</si>
  <si>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</si>
  <si>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</si>
  <si>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</si>
  <si>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</si>
  <si>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</si>
  <si>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</si>
  <si>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</si>
  <si>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</si>
  <si>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</si>
  <si>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</si>
  <si>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</si>
  <si>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</si>
  <si>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</si>
  <si>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</si>
  <si>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</si>
  <si>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</si>
  <si>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</si>
  <si>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</si>
  <si>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</si>
  <si>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</si>
  <si>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</si>
  <si>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</si>
  <si>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</si>
  <si>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</si>
  <si>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</si>
  <si>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</si>
  <si>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</si>
  <si>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</si>
  <si>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</si>
  <si>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</si>
  <si>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</si>
  <si>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</si>
  <si>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</si>
  <si>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</si>
  <si>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</si>
  <si>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</si>
  <si>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</si>
  <si>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</si>
  <si>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</si>
  <si>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</si>
  <si>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</si>
  <si>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</si>
  <si>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</si>
  <si>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</si>
  <si>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</si>
  <si>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</si>
  <si>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</si>
  <si>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</si>
  <si>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</si>
  <si>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</si>
  <si>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</si>
  <si>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</si>
  <si>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</si>
  <si>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</si>
  <si>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</si>
  <si>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</si>
  <si>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</si>
  <si>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</si>
  <si>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</si>
  <si>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</si>
  <si>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</si>
  <si>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</si>
  <si>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</si>
  <si>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</si>
  <si>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</si>
  <si>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</si>
  <si>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</si>
  <si>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</si>
  <si>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</si>
  <si>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</si>
  <si>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</si>
  <si>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</si>
  <si>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</si>
  <si>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</si>
  <si>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</si>
  <si>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</si>
  <si>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</si>
  <si>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</si>
  <si>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</si>
  <si>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</si>
  <si>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</si>
  <si>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</si>
  <si>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</si>
  <si>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</si>
  <si>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</si>
  <si>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</si>
  <si>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</si>
  <si>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</si>
  <si>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</si>
  <si>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</si>
  <si>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</si>
  <si>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</si>
  <si>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</si>
  <si>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</si>
  <si>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</si>
  <si>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</si>
  <si>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</si>
  <si>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</si>
  <si>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</si>
  <si>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</si>
  <si>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</si>
  <si>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</si>
  <si>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</si>
  <si>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</si>
  <si>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</si>
  <si>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</si>
  <si>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</si>
  <si>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</si>
  <si>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</si>
  <si>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</si>
  <si>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</si>
  <si>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</si>
  <si>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</si>
  <si>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</si>
  <si>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</si>
  <si>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</si>
  <si>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</si>
  <si>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</si>
  <si>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</si>
  <si>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</si>
  <si>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</si>
  <si>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</si>
  <si>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</si>
  <si>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</si>
  <si>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</si>
  <si>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</si>
  <si>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</si>
  <si>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</si>
  <si>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</si>
  <si>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</si>
  <si>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</si>
  <si>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</si>
  <si>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</si>
  <si>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</si>
  <si>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</si>
  <si>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</si>
  <si>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</si>
  <si>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</si>
  <si>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</si>
  <si>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</si>
  <si>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</si>
  <si>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</si>
  <si>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</si>
  <si>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</si>
  <si>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</si>
  <si>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</si>
  <si>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</si>
  <si>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</si>
  <si>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</si>
  <si>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</si>
  <si>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</si>
  <si>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</si>
  <si>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</si>
  <si>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</si>
  <si>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</si>
  <si>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</si>
  <si>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</si>
  <si>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</si>
  <si>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</si>
  <si>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</si>
  <si>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</si>
  <si>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</si>
  <si>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</si>
  <si>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</si>
  <si>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</si>
  <si>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</si>
  <si>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</si>
  <si>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</si>
  <si>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</si>
  <si>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</si>
  <si>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</si>
  <si>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</si>
  <si>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</si>
  <si>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</si>
  <si>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</si>
  <si>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</si>
  <si>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</si>
  <si>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</si>
  <si>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</si>
  <si>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</si>
  <si>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</si>
  <si>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</si>
  <si>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</si>
  <si>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</si>
  <si>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</si>
  <si>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</si>
  <si>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</si>
  <si>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</si>
  <si>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</si>
  <si>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</si>
  <si>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</si>
  <si>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</si>
  <si>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</si>
  <si>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</si>
  <si>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</si>
  <si>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</si>
  <si>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</si>
  <si>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</si>
  <si>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</si>
  <si>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</si>
  <si>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</si>
  <si>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</si>
  <si>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</si>
  <si>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</si>
  <si>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</si>
  <si>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</si>
  <si>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</si>
  <si>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</si>
  <si>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</si>
  <si>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</si>
  <si>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</si>
  <si>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</si>
  <si>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</si>
  <si>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</si>
  <si>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</si>
  <si>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</si>
  <si>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</si>
  <si>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</si>
  <si>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</si>
  <si>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</si>
  <si>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</si>
  <si>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</si>
  <si>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</si>
  <si>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</si>
  <si>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</si>
  <si>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</si>
  <si>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</si>
  <si>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</si>
  <si>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</si>
  <si>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</si>
  <si>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</si>
  <si>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</si>
  <si>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</si>
  <si>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</si>
  <si>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</si>
  <si>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</si>
  <si>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</si>
  <si>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</si>
  <si>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</si>
  <si>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</si>
  <si>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</si>
  <si>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</si>
  <si>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</si>
  <si>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</si>
  <si>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</si>
  <si>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</si>
  <si>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</si>
  <si>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</si>
  <si>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</si>
  <si>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</si>
  <si>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</si>
  <si>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</si>
  <si>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</si>
  <si>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</si>
  <si>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</si>
  <si>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</si>
  <si>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</si>
  <si>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</si>
  <si>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</si>
  <si>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</si>
  <si>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</si>
  <si>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</si>
  <si>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</si>
  <si>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</si>
  <si>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</si>
  <si>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</si>
  <si>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</si>
  <si>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</si>
  <si>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</si>
  <si>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</si>
  <si>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</si>
  <si>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</si>
  <si>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</si>
  <si>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</si>
  <si>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</si>
  <si>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</si>
  <si>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</si>
  <si>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</si>
  <si>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</si>
  <si>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</si>
  <si>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</si>
  <si>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</si>
  <si>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</si>
  <si>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</si>
  <si>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</si>
  <si>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</si>
  <si>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</si>
  <si>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</si>
  <si>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</si>
  <si>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</si>
  <si>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</si>
  <si>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</si>
  <si>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</si>
  <si>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</si>
  <si>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</si>
  <si>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</si>
  <si>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</si>
  <si>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</si>
  <si>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</si>
  <si>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</si>
  <si>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</si>
  <si>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</si>
  <si>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</si>
  <si>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</si>
  <si>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</si>
  <si>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</si>
  <si>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</si>
  <si>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</si>
  <si>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</si>
  <si>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</si>
  <si>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</si>
  <si>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</si>
  <si>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</si>
  <si>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</si>
  <si>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</si>
  <si>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</si>
  <si>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</si>
  <si>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</si>
  <si>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</si>
  <si>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</si>
  <si>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</si>
  <si>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</si>
  <si>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</si>
  <si>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</si>
  <si>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</si>
  <si>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</si>
  <si>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</si>
  <si>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</si>
  <si>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</si>
  <si>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</si>
  <si>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</si>
  <si>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</si>
  <si>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</si>
  <si>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</si>
  <si>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</si>
  <si>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</si>
  <si>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</si>
  <si>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</si>
  <si>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</si>
  <si>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</si>
  <si>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</si>
  <si>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</si>
  <si>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</si>
  <si>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</si>
  <si>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</si>
  <si>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</si>
  <si>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</si>
  <si>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</si>
  <si>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</si>
  <si>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</si>
  <si>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</si>
  <si>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</si>
  <si>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</si>
  <si>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</si>
  <si>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</si>
  <si>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</si>
  <si>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</si>
  <si>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</si>
  <si>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</si>
  <si>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</si>
  <si>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</si>
  <si>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</si>
  <si>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</si>
  <si>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</si>
  <si>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</si>
  <si>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</si>
  <si>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</si>
  <si>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</si>
  <si>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</si>
  <si>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</si>
  <si>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</si>
  <si>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</si>
  <si>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</si>
  <si>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</si>
  <si>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</si>
  <si>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</si>
  <si>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</si>
  <si>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</si>
  <si>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</si>
  <si>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</si>
  <si>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</si>
  <si>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</si>
  <si>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</si>
  <si>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</si>
  <si>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</si>
  <si>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</si>
  <si>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</si>
  <si>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</si>
  <si>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</si>
  <si>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</si>
  <si>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</si>
  <si>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</si>
  <si>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</si>
  <si>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</si>
  <si>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</si>
  <si>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</si>
  <si>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</si>
  <si>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</si>
  <si>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</si>
  <si>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</si>
  <si>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</si>
  <si>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</si>
  <si>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</si>
  <si>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</si>
  <si>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</si>
  <si>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</si>
  <si>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</si>
  <si>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</si>
  <si>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</si>
  <si>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</si>
  <si>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</si>
  <si>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</si>
  <si>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</si>
  <si>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</si>
  <si>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</si>
  <si>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</si>
  <si>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</si>
  <si>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</si>
  <si>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</si>
  <si>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</si>
  <si>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</si>
  <si>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</si>
  <si>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</si>
  <si>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</si>
  <si>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</si>
  <si>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</si>
  <si>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</si>
  <si>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</si>
  <si>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</si>
  <si>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</si>
  <si>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</si>
  <si>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</si>
  <si>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</si>
  <si>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</si>
  <si>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</si>
  <si>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</si>
  <si>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</si>
  <si>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</si>
  <si>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</si>
  <si>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</si>
  <si>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</si>
  <si>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</si>
  <si>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</si>
  <si>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</si>
  <si>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</si>
  <si>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</si>
  <si>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</si>
  <si>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</si>
  <si>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</si>
  <si>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</si>
  <si>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</si>
  <si>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</si>
  <si>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</si>
  <si>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</si>
  <si>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</si>
  <si>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</si>
  <si>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</si>
  <si>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</si>
  <si>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</si>
  <si>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</si>
  <si>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</si>
  <si>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</si>
  <si>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</si>
  <si>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</si>
  <si>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</si>
  <si>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</si>
  <si>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</si>
  <si>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</si>
  <si>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</si>
  <si>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</si>
  <si>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</si>
  <si>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</si>
  <si>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</si>
  <si>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</si>
  <si>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</si>
  <si>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</si>
  <si>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</si>
  <si>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</si>
  <si>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</si>
  <si>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</si>
  <si>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</si>
  <si>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</si>
  <si>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</si>
  <si>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</si>
  <si>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</si>
  <si>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</si>
  <si>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</si>
  <si>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</si>
  <si>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</si>
  <si>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</si>
  <si>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</si>
  <si>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</si>
  <si>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</si>
  <si>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</si>
  <si>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</si>
  <si>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</si>
  <si>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</si>
  <si>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</si>
  <si>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</si>
  <si>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</si>
  <si>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</si>
  <si>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</si>
  <si>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</si>
  <si>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</si>
  <si>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</si>
  <si>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</si>
  <si>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</si>
  <si>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</si>
  <si>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</si>
  <si>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</si>
  <si>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</si>
  <si>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</si>
  <si>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</si>
  <si>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</si>
  <si>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</si>
  <si>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</si>
  <si>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</si>
  <si>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</si>
  <si>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</si>
  <si>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</si>
  <si>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</si>
  <si>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</si>
  <si>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</si>
  <si>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</si>
  <si>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</si>
  <si>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</si>
  <si>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</si>
  <si>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</si>
  <si>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</si>
  <si>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</si>
  <si>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</si>
  <si>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</si>
  <si>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</si>
  <si>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</si>
  <si>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</si>
  <si>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</si>
  <si>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</si>
  <si>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</si>
  <si>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</si>
  <si>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</si>
  <si>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</si>
  <si>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</si>
  <si>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</si>
  <si>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</si>
  <si>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</si>
  <si>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</si>
  <si>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</si>
  <si>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</si>
  <si>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</si>
  <si>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</si>
  <si>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</si>
  <si>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</si>
  <si>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</si>
  <si>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</si>
  <si>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</si>
  <si>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</si>
  <si>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</si>
  <si>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</si>
  <si>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</si>
  <si>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</si>
  <si>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</si>
  <si>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</si>
  <si>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</si>
  <si>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</si>
  <si>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</si>
  <si>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</si>
  <si>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</si>
  <si>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</si>
  <si>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</si>
  <si>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</si>
  <si>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</si>
  <si>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</si>
  <si>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</si>
  <si>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</si>
  <si>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</si>
  <si>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</si>
  <si>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</si>
  <si>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</si>
  <si>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</si>
  <si>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</si>
  <si>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</si>
  <si>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</si>
  <si>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</si>
  <si>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</si>
  <si>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</si>
  <si>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</si>
  <si>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</si>
  <si>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</si>
  <si>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</si>
  <si>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</si>
  <si>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</si>
  <si>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</si>
  <si>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</si>
  <si>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</si>
  <si>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</si>
  <si>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</si>
  <si>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</si>
  <si>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</si>
  <si>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</si>
  <si>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</si>
  <si>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</si>
  <si>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</si>
  <si>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</si>
  <si>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</si>
  <si>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</si>
  <si>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</si>
  <si>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</si>
  <si>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</si>
  <si>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</si>
  <si>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</si>
  <si>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</si>
  <si>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</si>
  <si>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</si>
  <si>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</si>
  <si>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</si>
  <si>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</si>
  <si>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</si>
  <si>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</si>
  <si>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</si>
  <si>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</si>
  <si>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</si>
  <si>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</si>
  <si>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</si>
  <si>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</si>
  <si>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</si>
  <si>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</si>
  <si>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</si>
  <si>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</si>
  <si>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</si>
  <si>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</si>
  <si>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</si>
  <si>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</si>
  <si>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</si>
  <si>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</si>
  <si>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</si>
  <si>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</si>
  <si>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</si>
  <si>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</si>
  <si>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</si>
  <si>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</si>
  <si>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</si>
  <si>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</si>
  <si>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</si>
  <si>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</si>
  <si>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</si>
  <si>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</si>
  <si>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</si>
  <si>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</si>
  <si>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</si>
  <si>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</si>
  <si>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</si>
  <si>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</si>
  <si>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</si>
  <si>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</si>
  <si>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</si>
  <si>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</si>
  <si>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</si>
  <si>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</si>
  <si>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</si>
  <si>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</si>
  <si>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</si>
  <si>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</si>
  <si>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</si>
  <si>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</si>
  <si>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</si>
  <si>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</si>
  <si>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</si>
  <si>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</si>
  <si>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</si>
  <si>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</si>
  <si>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</si>
  <si>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</si>
  <si>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</si>
  <si>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</si>
  <si>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</si>
  <si>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</si>
  <si>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</si>
  <si>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</si>
  <si>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</si>
  <si>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</si>
  <si>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</si>
  <si>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</si>
  <si>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</si>
  <si>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</si>
  <si>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</si>
  <si>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</si>
  <si>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</si>
  <si>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</si>
  <si>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</si>
  <si>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</si>
  <si>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</si>
  <si>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</si>
  <si>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</si>
  <si>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</si>
  <si>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</si>
  <si>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</si>
  <si>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</si>
  <si>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</si>
  <si>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</si>
  <si>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</si>
  <si>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</si>
  <si>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</si>
  <si>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</si>
  <si>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</si>
  <si>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</si>
  <si>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</si>
  <si>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</si>
  <si>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</si>
  <si>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</si>
  <si>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</si>
  <si>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</si>
  <si>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</si>
  <si>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</si>
  <si>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</si>
  <si>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</si>
  <si>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</si>
  <si>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</si>
  <si>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</si>
  <si>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</si>
  <si>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</si>
  <si>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</si>
  <si>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</si>
  <si>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</si>
  <si>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</si>
  <si>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</si>
  <si>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</si>
  <si>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</si>
  <si>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</si>
  <si>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</si>
  <si>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</si>
  <si>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</si>
  <si>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</si>
  <si>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</si>
  <si>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</si>
  <si>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</si>
  <si>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</si>
  <si>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</si>
  <si>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</si>
  <si>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</si>
  <si>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</si>
  <si>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</si>
  <si>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</si>
  <si>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</si>
  <si>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</si>
  <si>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</si>
  <si>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</si>
  <si>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</si>
  <si>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</si>
  <si>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</si>
  <si>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</si>
  <si>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</si>
  <si>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</si>
  <si>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</si>
  <si>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</si>
  <si>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</si>
  <si>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</si>
  <si>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</si>
  <si>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</si>
  <si>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</si>
  <si>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</si>
  <si>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</si>
  <si>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</si>
  <si>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</si>
  <si>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</si>
  <si>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</si>
  <si>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</si>
  <si>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</si>
  <si>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</si>
  <si>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</si>
  <si>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</si>
  <si>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</si>
  <si>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</si>
  <si>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</si>
  <si>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</si>
  <si>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</si>
  <si>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</si>
  <si>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</si>
  <si>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</si>
  <si>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</si>
  <si>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</si>
  <si>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</si>
  <si>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</si>
  <si>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</si>
  <si>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</si>
  <si>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</si>
  <si>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</si>
  <si>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</si>
  <si>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</si>
  <si>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</si>
  <si>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</si>
  <si>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</si>
  <si>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</si>
  <si>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</si>
  <si>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</si>
  <si>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</si>
  <si>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</si>
  <si>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</si>
  <si>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</si>
  <si>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</si>
  <si>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</si>
  <si>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</si>
  <si>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</si>
  <si>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</si>
  <si>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</si>
  <si>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</si>
  <si>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</si>
  <si>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</si>
  <si>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</si>
  <si>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</si>
  <si>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</si>
  <si>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</si>
  <si>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</si>
  <si>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</si>
  <si>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</si>
  <si>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</si>
  <si>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</si>
  <si>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</si>
  <si>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</si>
  <si>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</si>
  <si>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</si>
  <si>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</si>
  <si>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</si>
  <si>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</si>
  <si>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</si>
  <si>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</si>
  <si>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</si>
  <si>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</si>
  <si>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</si>
  <si>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</si>
  <si>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</si>
  <si>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</si>
  <si>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</si>
  <si>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</si>
  <si>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</si>
  <si>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</si>
  <si>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</si>
  <si>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</si>
  <si>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</si>
  <si>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</si>
  <si>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</si>
  <si>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</si>
  <si>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</si>
  <si>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</si>
  <si>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</si>
  <si>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</si>
  <si>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</si>
  <si>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</si>
  <si>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</si>
  <si>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</si>
  <si>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</si>
  <si>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</si>
  <si>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</si>
  <si>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</si>
  <si>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</si>
  <si>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</si>
  <si>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</si>
  <si>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</si>
  <si>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</si>
  <si>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</si>
  <si>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</si>
  <si>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</si>
  <si>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</si>
  <si>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</si>
  <si>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</si>
  <si>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</si>
  <si>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</si>
  <si>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</si>
  <si>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</si>
  <si>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</si>
  <si>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</si>
  <si>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</si>
  <si>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</si>
  <si>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</si>
  <si>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</si>
  <si>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</si>
  <si>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</si>
  <si>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</si>
  <si>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</si>
  <si>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</si>
  <si>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</si>
  <si>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</si>
  <si>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</si>
  <si>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</si>
  <si>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</si>
  <si>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</si>
  <si>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</si>
  <si>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</si>
  <si>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</si>
  <si>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</si>
  <si>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</si>
  <si>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</si>
  <si>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</si>
  <si>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</si>
  <si>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</si>
  <si>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</si>
  <si>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</si>
  <si>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</si>
  <si>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</si>
  <si>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</si>
  <si>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</si>
  <si>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</si>
  <si>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</si>
  <si>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</si>
  <si>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</si>
  <si>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</si>
  <si>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</si>
  <si>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</si>
  <si>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</si>
  <si>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</si>
  <si>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</si>
  <si>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</si>
  <si>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</si>
  <si>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</si>
  <si>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</si>
  <si>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</si>
  <si>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</si>
  <si>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</si>
  <si>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</si>
  <si>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</si>
  <si>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</si>
  <si>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</si>
  <si>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</si>
  <si>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</si>
  <si>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</si>
  <si>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</si>
  <si>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</si>
  <si>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</si>
  <si>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</si>
  <si>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</si>
  <si>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</si>
  <si>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</si>
  <si>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</si>
  <si>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</si>
  <si>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</si>
  <si>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</si>
  <si>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</si>
  <si>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</si>
  <si>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</si>
  <si>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</si>
  <si>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</si>
  <si>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</si>
  <si>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</si>
  <si>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</si>
  <si>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</si>
  <si>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</si>
  <si>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</si>
  <si>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</si>
  <si>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</si>
  <si>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</si>
  <si>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</si>
  <si>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</si>
  <si>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</si>
  <si>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</si>
  <si>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</si>
  <si>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</si>
  <si>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</si>
  <si>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</si>
  <si>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</si>
  <si>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</si>
  <si>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</si>
  <si>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</si>
  <si>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</si>
  <si>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</si>
  <si>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</si>
  <si>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</si>
  <si>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</si>
  <si>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</si>
  <si>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</si>
  <si>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</si>
  <si>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</si>
  <si>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</si>
  <si>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</si>
  <si>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</si>
  <si>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</si>
  <si>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</si>
  <si>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</si>
  <si>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</si>
  <si>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</si>
  <si>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</si>
  <si>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</si>
  <si>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</si>
  <si>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</si>
  <si>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</si>
  <si>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</si>
  <si>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</si>
  <si>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</si>
  <si>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</si>
  <si>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</si>
  <si>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</si>
  <si>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</si>
  <si>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</si>
  <si>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</si>
  <si>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</si>
  <si>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</si>
  <si>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</si>
  <si>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</si>
  <si>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</si>
  <si>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</si>
  <si>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</si>
  <si>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</si>
  <si>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</si>
  <si>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</si>
  <si>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</si>
  <si>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</si>
  <si>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</si>
  <si>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</si>
  <si>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</si>
  <si>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</si>
  <si>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</si>
  <si>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</si>
  <si>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</si>
  <si>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</si>
  <si>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</si>
  <si>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</si>
  <si>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</si>
  <si>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</si>
  <si>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</si>
  <si>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</si>
  <si>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</si>
  <si>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</si>
  <si>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</si>
  <si>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</si>
  <si>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</si>
  <si>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</si>
  <si>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</si>
  <si>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</si>
  <si>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</si>
  <si>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</si>
  <si>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</si>
  <si>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</si>
  <si>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</si>
  <si>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</si>
  <si>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</si>
  <si>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</si>
  <si>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</si>
  <si>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</si>
  <si>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</si>
  <si>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</si>
  <si>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</si>
  <si>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</si>
  <si>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</si>
  <si>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</si>
  <si>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</si>
  <si>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</si>
  <si>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</si>
  <si>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</si>
  <si>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</si>
  <si>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</si>
  <si>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</si>
  <si>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</si>
  <si>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</si>
  <si>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</si>
  <si>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</si>
  <si>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</si>
  <si>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</si>
  <si>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</si>
  <si>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</si>
  <si>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</si>
  <si>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</si>
  <si>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</si>
  <si>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</si>
  <si>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</si>
  <si>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</si>
  <si>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</si>
  <si>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</si>
  <si>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</si>
  <si>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</si>
  <si>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</si>
  <si>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</si>
  <si>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</si>
  <si>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</si>
  <si>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</si>
  <si>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</si>
  <si>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</si>
  <si>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</si>
  <si>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</si>
  <si>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</si>
  <si>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</si>
  <si>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</si>
  <si>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</si>
  <si>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</si>
  <si>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</si>
  <si>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</si>
  <si>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</si>
  <si>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</si>
  <si>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</si>
  <si>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</si>
  <si>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</si>
  <si>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</si>
  <si>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</si>
  <si>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</si>
  <si>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</si>
  <si>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</si>
  <si>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</si>
  <si>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</si>
  <si>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</si>
  <si>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</si>
  <si>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</si>
  <si>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</si>
  <si>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</si>
  <si>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</si>
  <si>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</si>
  <si>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</si>
  <si>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</si>
  <si>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</si>
  <si>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</si>
  <si>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</si>
  <si>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</si>
  <si>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</si>
  <si>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</si>
  <si>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</si>
  <si>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</si>
  <si>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</si>
  <si>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</si>
  <si>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</si>
  <si>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</si>
  <si>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</si>
  <si>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</si>
  <si>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</si>
  <si>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</si>
  <si>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</si>
  <si>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</si>
  <si>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</si>
  <si>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</si>
  <si>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</si>
  <si>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</si>
  <si>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</si>
  <si>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</si>
  <si>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</si>
  <si>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</si>
  <si>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</si>
  <si>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</si>
  <si>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</si>
  <si>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</si>
  <si>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</si>
  <si>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</si>
  <si>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</si>
  <si>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</si>
  <si>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</si>
  <si>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</si>
  <si>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</si>
  <si>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</si>
  <si>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</si>
  <si>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</si>
  <si>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</si>
  <si>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</si>
  <si>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</si>
  <si>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</si>
  <si>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</si>
  <si>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</si>
  <si>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</si>
  <si>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</si>
  <si>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</si>
  <si>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</si>
  <si>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</si>
  <si>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</si>
  <si>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</si>
  <si>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</si>
  <si>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</si>
  <si>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</si>
  <si>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</si>
  <si>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</si>
  <si>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</si>
  <si>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</si>
  <si>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</si>
  <si>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</si>
  <si>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</si>
  <si>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</si>
  <si>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</si>
  <si>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</si>
  <si>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</si>
  <si>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</si>
  <si>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</si>
  <si>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</si>
  <si>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</si>
  <si>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</si>
  <si>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</si>
  <si>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</si>
  <si>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</si>
  <si>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</si>
  <si>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</si>
  <si>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</si>
  <si>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</si>
  <si>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</si>
  <si>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</si>
  <si>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</si>
  <si>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</si>
  <si>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</si>
  <si>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</si>
  <si>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</si>
  <si>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</si>
  <si>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</si>
  <si>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</si>
  <si>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</si>
  <si>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</si>
  <si>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</si>
  <si>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</si>
  <si>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</si>
  <si>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</si>
  <si>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</si>
  <si>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</si>
  <si>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</si>
  <si>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</si>
  <si>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</si>
  <si>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</si>
  <si>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</si>
  <si>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</si>
  <si>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</si>
  <si>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</si>
  <si>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</si>
  <si>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</si>
  <si>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</si>
  <si>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</si>
  <si>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</si>
  <si>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</si>
  <si>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</si>
  <si>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</si>
  <si>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</si>
  <si>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</si>
  <si>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</si>
  <si>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</si>
  <si>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</si>
  <si>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</si>
  <si>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</si>
  <si>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</si>
  <si>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</si>
  <si>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</si>
  <si>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</si>
  <si>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</si>
  <si>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</si>
  <si>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</si>
  <si>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</si>
  <si>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</si>
  <si>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</si>
  <si>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</si>
  <si>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</si>
  <si>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</si>
  <si>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</si>
  <si>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</si>
  <si>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</si>
  <si>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</si>
  <si>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</si>
  <si>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</si>
  <si>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</si>
  <si>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</si>
  <si>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</si>
  <si>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</si>
  <si>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</si>
  <si>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</si>
  <si>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</si>
  <si>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</si>
  <si>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</si>
  <si>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</si>
  <si>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</si>
  <si>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</si>
  <si>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</si>
  <si>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</si>
  <si>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</si>
  <si>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</si>
  <si>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</si>
  <si>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</si>
  <si>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</si>
  <si>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</si>
  <si>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</si>
  <si>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</si>
  <si>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</si>
  <si>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</si>
  <si>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</si>
  <si>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</si>
  <si>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</si>
  <si>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</si>
  <si>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</si>
  <si>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</si>
  <si>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</si>
  <si>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</si>
  <si>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</si>
  <si>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</si>
  <si>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</si>
  <si>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</si>
  <si>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</si>
  <si>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</si>
  <si>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</si>
  <si>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</si>
  <si>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</si>
  <si>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</si>
  <si>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</si>
  <si>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</si>
  <si>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</si>
  <si>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</si>
  <si>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</si>
  <si>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</si>
  <si>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</si>
  <si>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</si>
  <si>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</si>
  <si>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</si>
  <si>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</si>
  <si>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</si>
  <si>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</si>
  <si>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</si>
  <si>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</si>
  <si>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</si>
  <si>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</si>
  <si>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</si>
  <si>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</si>
  <si>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</si>
  <si>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</si>
  <si>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</si>
  <si>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</si>
  <si>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</si>
  <si>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</si>
  <si>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</si>
  <si>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</si>
  <si>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</si>
  <si>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</si>
  <si>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</si>
  <si>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</si>
  <si>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</si>
  <si>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</si>
  <si>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</si>
  <si>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</si>
  <si>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</si>
  <si>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</si>
  <si>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</si>
  <si>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</si>
  <si>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</si>
  <si>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</si>
  <si>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</si>
  <si>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</si>
  <si>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</si>
  <si>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</si>
  <si>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</si>
  <si>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</si>
  <si>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</si>
  <si>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</si>
  <si>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</si>
  <si>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</si>
  <si>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</si>
  <si>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</si>
  <si>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</si>
  <si>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</si>
  <si>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</si>
  <si>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</si>
  <si>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</si>
  <si>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</si>
  <si>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</si>
  <si>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</si>
  <si>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</si>
  <si>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</si>
  <si>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</si>
  <si>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</si>
  <si>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</si>
  <si>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</si>
  <si>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</si>
  <si>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</si>
  <si>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</si>
  <si>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</si>
  <si>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</si>
  <si>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</si>
  <si>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</si>
  <si>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</si>
  <si>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</si>
  <si>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</si>
  <si>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</si>
  <si>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</si>
  <si>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</si>
  <si>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</si>
  <si>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</si>
  <si>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</si>
  <si>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</si>
  <si>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</si>
  <si>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</si>
  <si>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</si>
  <si>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</si>
  <si>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</si>
  <si>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</si>
  <si>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</si>
  <si>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</si>
  <si>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</si>
  <si>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</si>
  <si>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</si>
  <si>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</si>
  <si>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</si>
  <si>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</si>
  <si>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</si>
  <si>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</si>
  <si>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</si>
  <si>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</si>
  <si>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</si>
  <si>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</si>
  <si>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</si>
  <si>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</si>
  <si>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</si>
  <si>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</si>
  <si>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</si>
  <si>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</si>
  <si>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</si>
  <si>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</si>
  <si>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</si>
  <si>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</si>
  <si>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</si>
  <si>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</si>
  <si>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</si>
  <si>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</si>
  <si>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</si>
  <si>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</si>
  <si>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</si>
  <si>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</si>
  <si>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</si>
  <si>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</si>
  <si>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</si>
  <si>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</si>
  <si>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</si>
  <si>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</si>
  <si>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</si>
  <si>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</si>
  <si>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</si>
  <si>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</si>
  <si>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</si>
  <si>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</si>
  <si>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</si>
  <si>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</si>
  <si>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</si>
  <si>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</si>
  <si>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</si>
  <si>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</si>
  <si>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</si>
  <si>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</si>
  <si>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</si>
  <si>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</si>
  <si>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</si>
  <si>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</si>
  <si>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</si>
  <si>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</si>
  <si>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</si>
  <si>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</si>
  <si>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</si>
  <si>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</si>
  <si>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</si>
  <si>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</si>
  <si>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</si>
  <si>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</si>
  <si>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</si>
  <si>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</si>
  <si>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</si>
  <si>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</si>
  <si>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</si>
  <si>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</si>
  <si>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</si>
  <si>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</si>
  <si>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</si>
  <si>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</si>
  <si>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</si>
  <si>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</si>
  <si>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</si>
  <si>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</si>
  <si>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</si>
  <si>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</si>
  <si>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</si>
  <si>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</si>
  <si>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</si>
  <si>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</si>
  <si>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</si>
  <si>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</si>
  <si>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</si>
  <si>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</si>
  <si>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</si>
  <si>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</si>
  <si>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</si>
  <si>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</si>
  <si>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</si>
  <si>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</si>
  <si>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</si>
  <si>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</si>
  <si>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</si>
  <si>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</si>
  <si>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</si>
  <si>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</si>
  <si>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</si>
  <si>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</si>
  <si>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</si>
  <si>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</si>
  <si>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</si>
  <si>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</si>
  <si>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</si>
  <si>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</si>
  <si>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</si>
  <si>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</si>
  <si>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</si>
  <si>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</si>
  <si>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</si>
  <si>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</si>
  <si>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</si>
  <si>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</si>
  <si>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</si>
  <si>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</si>
  <si>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</si>
  <si>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</si>
  <si>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</si>
  <si>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</si>
  <si>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</si>
  <si>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</si>
  <si>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</si>
  <si>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</si>
  <si>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</si>
  <si>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</si>
  <si>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</si>
  <si>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</si>
  <si>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</si>
  <si>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</si>
  <si>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</si>
  <si>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</si>
  <si>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</si>
  <si>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</si>
  <si>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</si>
  <si>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</si>
  <si>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</si>
  <si>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</si>
  <si>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</si>
  <si>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</si>
  <si>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</si>
  <si>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</si>
  <si>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</si>
  <si>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</si>
  <si>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</si>
  <si>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</si>
  <si>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</si>
  <si>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</si>
  <si>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</si>
  <si>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</si>
  <si>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</si>
  <si>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</si>
  <si>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</si>
  <si>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</si>
  <si>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</si>
  <si>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</si>
  <si>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</si>
  <si>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</si>
  <si>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</si>
  <si>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</si>
  <si>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</si>
  <si>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</si>
  <si>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</si>
  <si>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</si>
  <si>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</si>
  <si>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</si>
  <si>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</si>
  <si>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</si>
  <si>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</si>
  <si>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</si>
  <si>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</si>
  <si>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</si>
  <si>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</si>
  <si>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</si>
  <si>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</si>
  <si>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</si>
  <si>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</si>
  <si>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</si>
  <si>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</si>
  <si>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</si>
  <si>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</si>
  <si>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</si>
  <si>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</si>
  <si>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</si>
  <si>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</si>
  <si>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</si>
  <si>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</si>
  <si>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</si>
  <si>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</si>
  <si>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</si>
  <si>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</si>
  <si>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</si>
  <si>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</si>
  <si>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</si>
  <si>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</si>
  <si>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</si>
  <si>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</si>
  <si>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</si>
  <si>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</si>
  <si>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</si>
  <si>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</si>
  <si>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</si>
  <si>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</si>
  <si>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</si>
  <si>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</si>
  <si>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</si>
  <si>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</si>
  <si>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</si>
  <si>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</si>
  <si>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</si>
  <si>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</si>
  <si>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</si>
  <si>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</si>
  <si>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</si>
  <si>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</si>
  <si>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</si>
  <si>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</si>
  <si>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</si>
  <si>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</si>
  <si>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</si>
  <si>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</si>
  <si>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</si>
  <si>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</si>
  <si>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</si>
  <si>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</si>
  <si>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</si>
  <si>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</si>
  <si>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</si>
  <si>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</si>
  <si>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</si>
  <si>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</si>
  <si>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</si>
  <si>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</si>
  <si>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</si>
  <si>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</si>
  <si>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</si>
  <si>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</si>
  <si>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</si>
  <si>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</si>
  <si>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</si>
  <si>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</si>
  <si>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</si>
  <si>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</si>
  <si>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</si>
  <si>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</si>
  <si>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</si>
  <si>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</si>
  <si>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</si>
  <si>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</si>
  <si>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</si>
  <si>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</si>
  <si>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</si>
  <si>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</si>
  <si>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</si>
  <si>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</si>
  <si>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</si>
  <si>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</si>
  <si>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</si>
  <si>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</si>
  <si>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</si>
  <si>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</si>
  <si>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</si>
  <si>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</si>
  <si>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</si>
  <si>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</si>
  <si>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</si>
  <si>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</si>
  <si>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</si>
  <si>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</si>
  <si>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</si>
  <si>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</si>
  <si>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</si>
  <si>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</si>
  <si>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</si>
  <si>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</si>
  <si>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</si>
  <si>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</si>
  <si>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</si>
  <si>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</si>
  <si>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</si>
  <si>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</si>
  <si>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</si>
  <si>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</si>
  <si>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</si>
  <si>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</si>
  <si>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</si>
  <si>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</si>
  <si>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</si>
  <si>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</si>
  <si>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</si>
  <si>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</si>
  <si>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</si>
  <si>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</si>
  <si>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</si>
  <si>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</si>
  <si>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</si>
  <si>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</si>
  <si>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</si>
  <si>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</si>
  <si>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</si>
  <si>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</si>
  <si>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</si>
  <si>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</si>
  <si>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</si>
  <si>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</si>
  <si>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</si>
  <si>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</si>
  <si>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</si>
  <si>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</si>
  <si>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</si>
  <si>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</si>
  <si>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</si>
  <si>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</si>
  <si>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</si>
  <si>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</si>
  <si>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</si>
  <si>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</si>
  <si>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</si>
  <si>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</si>
  <si>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</si>
  <si>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</si>
  <si>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</si>
  <si>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</si>
  <si>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</si>
  <si>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</si>
  <si>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</si>
  <si>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</si>
  <si>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</si>
  <si>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</si>
  <si>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</si>
  <si>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</si>
  <si>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</si>
  <si>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</si>
  <si>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</si>
  <si>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</si>
  <si>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</si>
  <si>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</si>
  <si>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</si>
  <si>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</si>
  <si>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</si>
  <si>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</si>
  <si>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</si>
  <si>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</si>
  <si>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</si>
  <si>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</si>
  <si>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</si>
  <si>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</si>
  <si>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</si>
  <si>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</si>
  <si>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</si>
  <si>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</si>
  <si>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</si>
  <si>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</si>
  <si>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</si>
  <si>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</si>
  <si>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</si>
  <si>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</si>
  <si>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</si>
  <si>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</si>
  <si>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</si>
  <si>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</si>
  <si>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</si>
  <si>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</si>
  <si>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</si>
  <si>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</si>
  <si>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</si>
  <si>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</si>
  <si>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</si>
  <si>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</si>
  <si>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</si>
  <si>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</si>
  <si>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</si>
  <si>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</si>
  <si>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</si>
  <si>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</si>
  <si>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</si>
  <si>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</si>
  <si>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</si>
  <si>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</si>
  <si>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</si>
  <si>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</si>
  <si>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</si>
  <si>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</si>
  <si>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</si>
  <si>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</si>
  <si>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</si>
  <si>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</si>
  <si>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</si>
  <si>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</si>
  <si>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</si>
  <si>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</si>
  <si>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</si>
  <si>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</si>
  <si>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</si>
  <si>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</si>
  <si>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</si>
  <si>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</si>
  <si>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</si>
  <si>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</si>
  <si>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</si>
  <si>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</si>
  <si>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</si>
  <si>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</si>
  <si>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</si>
  <si>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</si>
  <si>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</si>
  <si>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</si>
  <si>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</si>
  <si>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</si>
  <si>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</si>
  <si>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</si>
  <si>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</si>
  <si>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</si>
  <si>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</si>
  <si>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</si>
  <si>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</si>
  <si>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</si>
  <si>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</si>
  <si>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</si>
  <si>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</si>
  <si>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</si>
  <si>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</si>
  <si>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</si>
  <si>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</si>
  <si>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</si>
  <si>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</si>
  <si>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</si>
  <si>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</si>
  <si>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</si>
  <si>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</si>
  <si>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</si>
  <si>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</si>
  <si>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</si>
  <si>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</si>
  <si>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</si>
  <si>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</si>
  <si>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</si>
  <si>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</si>
  <si>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</si>
  <si>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</si>
  <si>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</si>
  <si>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</si>
  <si>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</si>
  <si>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</si>
  <si>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</si>
  <si>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</si>
  <si>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</si>
  <si>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</si>
  <si>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</si>
  <si>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</si>
  <si>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</si>
  <si>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</si>
  <si>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</si>
  <si>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</si>
  <si>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</si>
  <si>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</si>
  <si>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</si>
  <si>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</si>
  <si>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</si>
  <si>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</si>
  <si>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</si>
  <si>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</si>
  <si>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</si>
  <si>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</si>
  <si>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</si>
  <si>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</si>
  <si>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</si>
  <si>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</si>
  <si>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</si>
  <si>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</si>
  <si>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</si>
  <si>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</si>
  <si>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</si>
  <si>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</si>
  <si>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</si>
  <si>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</si>
  <si>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</si>
  <si>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</si>
  <si>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</si>
  <si>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</si>
  <si>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</si>
  <si>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</si>
  <si>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</si>
  <si>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</si>
  <si>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</si>
  <si>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</si>
  <si>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</si>
  <si>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</si>
  <si>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</si>
  <si>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</si>
  <si>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</si>
  <si>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</si>
  <si>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</si>
  <si>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</si>
  <si>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</si>
  <si>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</si>
  <si>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</si>
  <si>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</si>
  <si>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</si>
  <si>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</si>
  <si>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</si>
  <si>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</si>
  <si>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</si>
  <si>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</si>
  <si>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</si>
  <si>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</si>
  <si>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</si>
  <si>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</si>
  <si>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</si>
  <si>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</si>
  <si>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</si>
  <si>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</si>
  <si>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</si>
  <si>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</si>
  <si>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</si>
  <si>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</si>
  <si>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</si>
  <si>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</si>
  <si>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</si>
  <si>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</si>
  <si>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</si>
  <si>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</si>
  <si>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</si>
  <si>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</si>
  <si>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</si>
  <si>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</si>
  <si>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</si>
  <si>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</si>
  <si>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</si>
  <si>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</si>
  <si>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</si>
  <si>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</si>
  <si>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</si>
  <si>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</si>
  <si>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</si>
  <si>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</si>
  <si>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</si>
  <si>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</si>
  <si>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</si>
  <si>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</si>
  <si>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</si>
  <si>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</si>
  <si>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</si>
  <si>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</si>
  <si>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</si>
  <si>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</si>
  <si>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</si>
  <si>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</si>
  <si>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</si>
  <si>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</si>
  <si>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</si>
  <si>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</si>
  <si>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</si>
  <si>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</si>
  <si>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</si>
  <si>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</si>
  <si>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</si>
  <si>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</si>
  <si>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</si>
  <si>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</si>
  <si>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</si>
  <si>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</si>
  <si>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</si>
  <si>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</si>
  <si>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</si>
  <si>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</si>
  <si>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</si>
  <si>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</si>
  <si>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</si>
  <si>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</si>
  <si>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</si>
  <si>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</si>
  <si>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</si>
  <si>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</si>
  <si>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</si>
  <si>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</si>
  <si>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</si>
  <si>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</si>
  <si>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</si>
  <si>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</si>
  <si>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</si>
  <si>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</si>
  <si>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</si>
  <si>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</si>
  <si>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</si>
  <si>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</si>
  <si>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</si>
  <si>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</si>
  <si>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</si>
  <si>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</si>
  <si>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</si>
  <si>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</si>
  <si>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</si>
  <si>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</si>
  <si>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</si>
  <si>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</si>
  <si>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</si>
  <si>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</si>
  <si>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</si>
  <si>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</si>
  <si>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</si>
  <si>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</si>
  <si>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</si>
  <si>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</si>
  <si>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</si>
  <si>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</si>
  <si>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</si>
  <si>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</si>
  <si>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</si>
  <si>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</si>
  <si>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</si>
  <si>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</si>
  <si>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</si>
  <si>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</si>
  <si>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</si>
  <si>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</si>
  <si>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</si>
  <si>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</si>
  <si>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</si>
  <si>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</si>
  <si>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</si>
  <si>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</si>
  <si>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</si>
  <si>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</si>
  <si>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</si>
  <si>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</si>
  <si>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</si>
  <si>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</si>
  <si>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</si>
  <si>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</si>
  <si>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</si>
  <si>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</si>
  <si>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</si>
  <si>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</si>
  <si>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</si>
  <si>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</si>
  <si>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</si>
  <si>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</si>
  <si>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</si>
  <si>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</si>
  <si>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</si>
  <si>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</si>
  <si>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</si>
  <si>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</si>
  <si>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</si>
  <si>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</si>
  <si>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</si>
  <si>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</si>
  <si>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</si>
  <si>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</si>
  <si>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</si>
  <si>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</si>
  <si>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</si>
  <si>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</si>
  <si>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</si>
  <si>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</si>
  <si>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</si>
  <si>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</si>
  <si>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</si>
  <si>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</si>
  <si>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</si>
  <si>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</si>
  <si>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</si>
  <si>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</si>
  <si>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</si>
  <si>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</si>
  <si>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</si>
  <si>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</si>
  <si>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</si>
  <si>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</si>
  <si>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</si>
  <si>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</si>
  <si>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</si>
  <si>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</si>
  <si>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</si>
  <si>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</si>
  <si>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</si>
  <si>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</si>
  <si>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</si>
  <si>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</si>
  <si>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</si>
  <si>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</si>
  <si>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</si>
  <si>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</si>
  <si>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</si>
  <si>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</si>
  <si>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</si>
  <si>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</si>
  <si>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</si>
  <si>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</si>
  <si>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</si>
  <si>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</si>
  <si>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</si>
  <si>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</si>
  <si>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</si>
  <si>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</si>
  <si>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</si>
  <si>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</si>
  <si>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</si>
  <si>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</si>
  <si>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</si>
  <si>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</si>
  <si>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</si>
  <si>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</si>
  <si>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</si>
  <si>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</si>
  <si>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</si>
  <si>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</si>
  <si>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</si>
  <si>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</si>
  <si>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</si>
  <si>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</si>
  <si>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</si>
  <si>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</si>
  <si>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</si>
  <si>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</si>
  <si>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</si>
  <si>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</si>
  <si>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</si>
  <si>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</si>
  <si>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</si>
  <si>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</si>
  <si>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</si>
  <si>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</si>
  <si>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</si>
  <si>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</si>
  <si>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</si>
  <si>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</si>
  <si>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</si>
  <si>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</si>
  <si>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</si>
  <si>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</si>
  <si>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</si>
  <si>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</si>
  <si>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</si>
  <si>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</si>
  <si>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</si>
  <si>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</si>
  <si>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</si>
  <si>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</si>
  <si>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</si>
  <si>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</si>
  <si>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</si>
  <si>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</si>
  <si>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</si>
  <si>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</si>
  <si>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</si>
  <si>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</si>
  <si>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</si>
  <si>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</si>
  <si>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</si>
  <si>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</si>
  <si>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</si>
  <si>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</si>
  <si>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</si>
  <si>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</si>
  <si>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</si>
  <si>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</si>
  <si>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</si>
  <si>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</si>
  <si>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</si>
  <si>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</si>
  <si>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</si>
  <si>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</si>
  <si>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</si>
  <si>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</si>
  <si>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</si>
  <si>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</si>
  <si>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</si>
  <si>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</si>
  <si>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</si>
  <si>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</si>
  <si>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</si>
  <si>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</si>
  <si>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</si>
  <si>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</si>
  <si>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</si>
  <si>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</si>
  <si>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</si>
  <si>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</si>
  <si>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</si>
  <si>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</si>
  <si>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</si>
  <si>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</si>
  <si>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</si>
  <si>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</si>
  <si>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</si>
  <si>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</si>
  <si>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</si>
  <si>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</si>
  <si>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</si>
  <si>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</si>
  <si>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</si>
  <si>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</si>
  <si>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</si>
  <si>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</si>
  <si>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</si>
  <si>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</si>
  <si>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</si>
  <si>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</si>
  <si>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</si>
  <si>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</si>
  <si>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</si>
  <si>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</si>
  <si>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</si>
  <si>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</si>
  <si>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</si>
  <si>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</si>
  <si>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</si>
  <si>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</si>
  <si>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</si>
  <si>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</si>
  <si>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</si>
  <si>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</si>
  <si>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</si>
  <si>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</si>
  <si>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</si>
  <si>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</si>
  <si>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</si>
  <si>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</si>
  <si>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</si>
  <si>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</si>
  <si>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</si>
  <si>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</si>
  <si>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</si>
  <si>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</si>
  <si>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</si>
  <si>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</si>
  <si>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</si>
  <si>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</si>
  <si>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</si>
  <si>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</si>
  <si>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</si>
  <si>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</si>
  <si>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</si>
  <si>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</si>
  <si>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</si>
  <si>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</si>
  <si>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</si>
  <si>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</si>
  <si>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</si>
  <si>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</si>
  <si>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</si>
  <si>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</si>
  <si>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</si>
  <si>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</si>
  <si>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</si>
  <si>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</si>
  <si>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</si>
  <si>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</si>
  <si>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</si>
  <si>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</si>
  <si>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</si>
  <si>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</si>
  <si>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</si>
  <si>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</si>
  <si>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</si>
  <si>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</si>
  <si>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</si>
  <si>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</si>
  <si>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</si>
  <si>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</si>
  <si>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</si>
  <si>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</si>
  <si>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</si>
  <si>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</si>
  <si>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</si>
  <si>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</si>
  <si>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</si>
  <si>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</si>
  <si>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</si>
  <si>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</si>
  <si>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</si>
  <si>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</si>
  <si>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</si>
  <si>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</si>
  <si>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</si>
  <si>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</si>
  <si>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</si>
  <si>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</si>
  <si>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</si>
  <si>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</si>
  <si>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</si>
  <si>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</si>
  <si>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</si>
  <si>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</si>
  <si>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</si>
  <si>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</si>
  <si>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</si>
  <si>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</si>
  <si>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</si>
  <si>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</si>
  <si>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</si>
  <si>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</si>
  <si>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</si>
  <si>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</si>
  <si>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</si>
  <si>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</si>
  <si>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</si>
  <si>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</si>
  <si>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</si>
  <si>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</si>
  <si>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</si>
  <si>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</si>
  <si>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</si>
  <si>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</si>
  <si>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</si>
  <si>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</si>
  <si>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</si>
  <si>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</si>
  <si>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</si>
  <si>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</si>
  <si>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</si>
  <si>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</si>
  <si>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</si>
  <si>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</si>
  <si>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</si>
  <si>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</si>
  <si>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</si>
  <si>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</si>
  <si>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</si>
  <si>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</si>
  <si>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</si>
  <si>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</si>
  <si>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</si>
  <si>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</si>
  <si>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</si>
  <si>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</si>
  <si>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</si>
  <si>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</si>
  <si>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</si>
  <si>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</si>
  <si>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</si>
  <si>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</si>
  <si>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</si>
  <si>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</si>
  <si>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</si>
  <si>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</si>
  <si>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</si>
  <si>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</si>
  <si>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</si>
  <si>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</si>
  <si>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</si>
  <si>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</si>
  <si>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</si>
  <si>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</si>
  <si>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</si>
  <si>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</si>
  <si>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</si>
  <si>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</si>
  <si>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</si>
  <si>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</si>
  <si>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</si>
  <si>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</si>
  <si>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</si>
  <si>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</si>
  <si>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</si>
  <si>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</si>
  <si>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</si>
  <si>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</si>
  <si>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</si>
  <si>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</si>
  <si>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</si>
  <si>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</si>
  <si>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</si>
  <si>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</si>
  <si>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</si>
  <si>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</si>
  <si>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</si>
  <si>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</si>
  <si>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</si>
  <si>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</si>
  <si>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</si>
  <si>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</si>
  <si>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</si>
  <si>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</si>
  <si>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</si>
  <si>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</si>
  <si>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</si>
  <si>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</si>
  <si>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</si>
  <si>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</si>
  <si>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</si>
  <si>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</si>
  <si>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</si>
  <si>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</si>
  <si>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</si>
  <si>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</si>
  <si>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</si>
  <si>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</si>
  <si>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</si>
  <si>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</si>
  <si>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</si>
  <si>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</si>
  <si>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</si>
  <si>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</si>
  <si>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</si>
  <si>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</si>
  <si>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</si>
  <si>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</si>
  <si>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</si>
  <si>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</si>
  <si>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</si>
  <si>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</si>
  <si>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</si>
  <si>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</si>
  <si>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</si>
  <si>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</si>
  <si>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</si>
  <si>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</si>
  <si>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</si>
  <si>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</si>
  <si>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</si>
  <si>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</si>
  <si>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</si>
  <si>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</si>
  <si>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</si>
  <si>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</si>
  <si>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</si>
  <si>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</si>
  <si>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</si>
  <si>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</si>
  <si>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</si>
  <si>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</si>
  <si>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</si>
  <si>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</si>
  <si>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</si>
  <si>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</si>
  <si>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</si>
  <si>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</si>
  <si>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</si>
  <si>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</si>
  <si>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</si>
  <si>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</si>
  <si>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</si>
  <si>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</si>
  <si>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</si>
  <si>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</si>
  <si>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</si>
  <si>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</si>
  <si>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</si>
  <si>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</si>
  <si>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</si>
  <si>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</si>
  <si>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</si>
  <si>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</si>
  <si>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</si>
  <si>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</si>
  <si>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</si>
  <si>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</si>
  <si>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</si>
  <si>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</si>
  <si>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</si>
  <si>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</si>
  <si>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</si>
  <si>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</si>
  <si>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</si>
  <si>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</si>
  <si>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</si>
  <si>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</si>
  <si>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</si>
  <si>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</si>
  <si>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</si>
  <si>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</si>
  <si>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</si>
  <si>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</si>
  <si>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</si>
  <si>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</si>
  <si>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</si>
  <si>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</si>
  <si>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</si>
  <si>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</si>
  <si>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</si>
  <si>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</si>
  <si>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</si>
  <si>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</si>
  <si>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</si>
  <si>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</si>
  <si>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</si>
  <si>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</si>
  <si>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</si>
  <si>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</si>
  <si>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</si>
  <si>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</si>
  <si>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</si>
  <si>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</si>
  <si>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</si>
  <si>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</si>
  <si>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</si>
  <si>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</si>
  <si>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</si>
  <si>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</si>
  <si>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</si>
  <si>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</si>
  <si>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</si>
  <si>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</si>
  <si>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</si>
  <si>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</si>
  <si>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</si>
  <si>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</si>
  <si>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</si>
  <si>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</si>
  <si>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</si>
  <si>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</si>
  <si>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</si>
  <si>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</si>
  <si>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</si>
  <si>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</si>
  <si>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</si>
  <si>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</si>
  <si>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</si>
  <si>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</si>
  <si>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</si>
  <si>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</si>
  <si>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</si>
  <si>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</si>
  <si>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</si>
  <si>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</si>
  <si>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</si>
  <si>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</si>
  <si>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</si>
  <si>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</si>
  <si>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</si>
  <si>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</si>
  <si>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</si>
  <si>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</si>
  <si>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</si>
  <si>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</si>
  <si>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</si>
  <si>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</si>
  <si>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</si>
  <si>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</si>
  <si>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</si>
  <si>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</si>
  <si>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</si>
  <si>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</si>
  <si>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</si>
  <si>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</si>
  <si>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</si>
  <si>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</si>
  <si>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</si>
  <si>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</si>
  <si>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</si>
  <si>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</si>
  <si>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</si>
  <si>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</si>
  <si>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</si>
  <si>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</si>
  <si>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</si>
  <si>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</si>
  <si>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</si>
  <si>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</si>
  <si>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</si>
  <si>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</si>
  <si>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</si>
  <si>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</si>
  <si>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</si>
  <si>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</si>
  <si>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</si>
  <si>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</si>
  <si>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</si>
  <si>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</si>
  <si>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</si>
  <si>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</si>
  <si>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</si>
  <si>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</si>
  <si>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</si>
  <si>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</si>
  <si>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</si>
  <si>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</si>
  <si>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</si>
  <si>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</si>
  <si>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</si>
  <si>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</si>
  <si>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</si>
  <si>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</si>
  <si>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</si>
  <si>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</si>
  <si>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</si>
  <si>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</si>
  <si>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</si>
  <si>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</si>
  <si>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</si>
  <si>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</si>
  <si>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</si>
  <si>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</si>
  <si>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</si>
  <si>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</si>
  <si>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</si>
  <si>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</si>
  <si>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</si>
  <si>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</si>
  <si>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</si>
  <si>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</si>
  <si>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</si>
  <si>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</si>
  <si>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</si>
  <si>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</si>
  <si>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</si>
  <si>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</si>
  <si>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</si>
  <si>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</si>
  <si>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</si>
  <si>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</si>
  <si>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</si>
  <si>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</si>
  <si>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</si>
  <si>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</si>
  <si>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</si>
  <si>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</si>
  <si>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</si>
  <si>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</si>
  <si>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</si>
  <si>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</si>
  <si>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</si>
  <si>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</si>
  <si>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</si>
  <si>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</si>
  <si>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</si>
  <si>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</si>
  <si>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</si>
  <si>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</si>
  <si>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</si>
  <si>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</si>
  <si>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</si>
  <si>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</si>
  <si>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</si>
  <si>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</si>
  <si>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</si>
  <si>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</si>
  <si>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</si>
  <si>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</si>
  <si>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</si>
  <si>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</si>
  <si>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</si>
  <si>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</si>
  <si>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</si>
  <si>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</si>
  <si>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</si>
  <si>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</si>
  <si>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</si>
  <si>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</si>
  <si>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</si>
  <si>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</si>
  <si>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</si>
  <si>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</si>
  <si>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</si>
  <si>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</si>
  <si>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</si>
  <si>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</si>
  <si>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</si>
  <si>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</si>
  <si>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</si>
  <si>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</si>
  <si>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</si>
  <si>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</si>
  <si>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</si>
  <si>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</si>
  <si>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</si>
  <si>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</si>
  <si>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</si>
  <si>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</si>
  <si>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</si>
  <si>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</si>
  <si>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</si>
  <si>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</si>
  <si>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</si>
  <si>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</si>
  <si>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</si>
  <si>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</si>
  <si>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</si>
  <si>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</si>
  <si>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</si>
  <si>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</si>
  <si>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</si>
  <si>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</si>
  <si>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</si>
  <si>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</si>
  <si>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</si>
  <si>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</si>
  <si>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</si>
  <si>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</si>
  <si>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</si>
  <si>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</si>
  <si>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</si>
  <si>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</si>
  <si>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</si>
  <si>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</si>
  <si>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</si>
  <si>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</si>
  <si>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</si>
  <si>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</si>
  <si>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</si>
  <si>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</si>
  <si>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</si>
  <si>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</si>
  <si>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</si>
  <si>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</si>
  <si>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</si>
  <si>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</si>
  <si>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</si>
  <si>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</si>
  <si>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</si>
  <si>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</si>
  <si>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</si>
  <si>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</si>
  <si>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</si>
  <si>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</si>
  <si>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</si>
  <si>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</si>
  <si>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</si>
  <si>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</si>
  <si>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</si>
  <si>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</si>
  <si>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</si>
  <si>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</si>
  <si>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</si>
  <si>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</si>
  <si>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</si>
  <si>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</si>
  <si>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</si>
  <si>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</si>
  <si>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</si>
  <si>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</si>
  <si>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</si>
  <si>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</si>
  <si>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</si>
  <si>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</si>
  <si>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</si>
  <si>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</si>
  <si>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</si>
  <si>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</si>
  <si>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</si>
  <si>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</si>
  <si>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</si>
  <si>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</si>
  <si>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</si>
  <si>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</si>
  <si>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</si>
  <si>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</si>
  <si>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</si>
  <si>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</si>
  <si>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</si>
  <si>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</si>
  <si>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</si>
  <si>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</si>
  <si>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</si>
  <si>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</si>
  <si>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</si>
  <si>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</si>
  <si>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</si>
  <si>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</si>
  <si>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</si>
  <si>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</si>
  <si>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</si>
  <si>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</si>
  <si>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</si>
  <si>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</si>
  <si>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</si>
  <si>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</si>
  <si>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</si>
  <si>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</si>
  <si>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</si>
  <si>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</si>
  <si>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</si>
  <si>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</si>
  <si>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</si>
  <si>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</si>
  <si>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</si>
  <si>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</si>
  <si>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</si>
  <si>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</si>
  <si>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</si>
  <si>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</si>
  <si>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</si>
  <si>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</si>
  <si>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</si>
  <si>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</si>
  <si>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</si>
  <si>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</si>
  <si>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</si>
  <si>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</si>
  <si>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</si>
  <si>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</si>
  <si>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</si>
  <si>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</si>
  <si>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</si>
  <si>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</si>
  <si>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</si>
  <si>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</si>
  <si>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</si>
  <si>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</si>
  <si>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</si>
  <si>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</si>
  <si>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</si>
  <si>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</si>
  <si>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</si>
  <si>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</si>
  <si>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</si>
  <si>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</si>
  <si>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</si>
  <si>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</si>
  <si>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</si>
  <si>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</si>
  <si>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</si>
  <si>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</si>
  <si>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</si>
  <si>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</si>
  <si>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</si>
  <si>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</si>
  <si>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</si>
  <si>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</si>
  <si>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</si>
  <si>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</si>
  <si>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</si>
  <si>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</si>
  <si>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</si>
  <si>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</si>
  <si>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</si>
  <si>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</si>
  <si>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</si>
  <si>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</si>
  <si>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</si>
  <si>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</si>
  <si>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</si>
  <si>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</si>
  <si>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</si>
  <si>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</si>
  <si>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</si>
  <si>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</si>
  <si>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</si>
  <si>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</si>
  <si>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</si>
  <si>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</si>
  <si>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</si>
  <si>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</si>
  <si>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</si>
  <si>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</si>
  <si>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</si>
  <si>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</si>
  <si>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</si>
  <si>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</si>
  <si>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</si>
  <si>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</si>
  <si>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</si>
  <si>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</si>
  <si>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</si>
  <si>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</si>
  <si>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</si>
  <si>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</si>
  <si>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</si>
  <si>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</si>
  <si>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</si>
  <si>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</si>
  <si>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</si>
  <si>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</si>
  <si>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</si>
  <si>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</si>
  <si>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</si>
  <si>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</si>
  <si>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</si>
  <si>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</si>
  <si>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</si>
  <si>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</si>
  <si>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</si>
  <si>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</si>
  <si>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</si>
  <si>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</si>
  <si>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</si>
  <si>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</si>
  <si>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</si>
  <si>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</si>
  <si>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</si>
  <si>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</si>
  <si>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</si>
  <si>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</si>
  <si>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</si>
  <si>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</si>
  <si>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</si>
  <si>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</si>
  <si>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</si>
  <si>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</si>
  <si>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</si>
  <si>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</si>
  <si>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</si>
  <si>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</si>
  <si>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</si>
  <si>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</si>
  <si>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</si>
  <si>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</si>
  <si>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</si>
  <si>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</si>
  <si>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</si>
  <si>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</si>
  <si>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</si>
  <si>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</si>
  <si>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</si>
  <si>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</si>
  <si>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</si>
  <si>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</si>
  <si>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</si>
  <si>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</si>
  <si>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</si>
  <si>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</si>
  <si>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</si>
  <si>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</si>
  <si>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</si>
  <si>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</si>
  <si>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</si>
  <si>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</si>
  <si>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</si>
  <si>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</si>
  <si>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</si>
  <si>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</si>
  <si>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</si>
  <si>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</si>
  <si>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</si>
  <si>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</si>
  <si>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</si>
  <si>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</si>
  <si>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</si>
  <si>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</si>
  <si>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</si>
  <si>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</si>
  <si>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</si>
  <si>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</si>
  <si>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</si>
  <si>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</si>
  <si>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</si>
  <si>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</si>
  <si>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</si>
  <si>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</si>
  <si>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</si>
  <si>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</si>
  <si>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</si>
  <si>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</si>
  <si>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</si>
  <si>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</si>
  <si>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</si>
  <si>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</si>
  <si>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</si>
  <si>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</si>
  <si>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</si>
  <si>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</si>
  <si>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</si>
  <si>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</si>
  <si>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</si>
  <si>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</si>
  <si>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</si>
  <si>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</si>
  <si>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</si>
  <si>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</si>
  <si>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</si>
  <si>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</si>
  <si>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</si>
  <si>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</si>
  <si>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</si>
  <si>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</si>
  <si>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</si>
  <si>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</si>
  <si>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</si>
  <si>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</si>
  <si>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</si>
  <si>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</si>
  <si>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</si>
  <si>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</si>
  <si>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</si>
  <si>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</si>
  <si>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</si>
  <si>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</si>
  <si>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</si>
  <si>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</si>
  <si>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</si>
  <si>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</si>
  <si>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</si>
  <si>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</si>
  <si>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</si>
  <si>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</si>
  <si>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</si>
  <si>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</si>
  <si>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</si>
  <si>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</si>
  <si>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</si>
  <si>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</si>
  <si>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</si>
  <si>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</si>
  <si>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</si>
  <si>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</si>
  <si>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</si>
  <si>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</si>
  <si>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</si>
  <si>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</si>
  <si>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</si>
  <si>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</si>
  <si>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</si>
  <si>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</si>
  <si>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</si>
  <si>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</si>
  <si>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</si>
  <si>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</si>
  <si>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</si>
  <si>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</si>
  <si>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</si>
  <si>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</si>
  <si>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</si>
  <si>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</si>
  <si>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</si>
  <si>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</si>
  <si>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</si>
  <si>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</si>
  <si>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</si>
  <si>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</si>
  <si>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</si>
  <si>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</si>
  <si>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</si>
  <si>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</si>
  <si>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</si>
  <si>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</si>
  <si>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</si>
  <si>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</si>
  <si>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</si>
  <si>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</si>
  <si>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</si>
  <si>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</si>
  <si>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</si>
  <si>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</si>
  <si>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</si>
  <si>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</si>
  <si>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</si>
  <si>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</si>
  <si>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</si>
  <si>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</si>
  <si>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</si>
  <si>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</si>
  <si>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</si>
  <si>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</si>
  <si>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</si>
  <si>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</si>
  <si>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</si>
  <si>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</si>
  <si>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</si>
  <si>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</si>
  <si>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</si>
  <si>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</si>
  <si>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</si>
  <si>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</si>
  <si>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</si>
  <si>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</si>
  <si>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</si>
  <si>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</si>
  <si>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</si>
  <si>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</si>
  <si>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</si>
  <si>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</si>
  <si>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</si>
  <si>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</si>
  <si>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</si>
  <si>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</si>
  <si>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</si>
  <si>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</si>
  <si>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</si>
  <si>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</si>
  <si>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</si>
  <si>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</si>
  <si>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</si>
  <si>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</si>
  <si>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</si>
  <si>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</si>
  <si>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</si>
  <si>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</si>
  <si>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</si>
  <si>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</si>
  <si>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</si>
  <si>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</si>
  <si>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</si>
  <si>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</si>
  <si>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</si>
  <si>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</si>
  <si>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</si>
  <si>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</si>
  <si>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</si>
  <si>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</si>
  <si>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</si>
  <si>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</si>
  <si>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</si>
  <si>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</si>
  <si>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</si>
  <si>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</si>
  <si>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</si>
  <si>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</si>
  <si>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</si>
  <si>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</si>
  <si>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</si>
  <si>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</si>
  <si>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</si>
  <si>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</si>
  <si>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</si>
  <si>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</si>
  <si>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</si>
  <si>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</si>
  <si>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</si>
  <si>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</si>
  <si>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</si>
  <si>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</si>
  <si>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</si>
  <si>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</si>
  <si>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</si>
  <si>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</si>
  <si>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</si>
  <si>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</si>
  <si>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</si>
  <si>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</si>
  <si>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</si>
  <si>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</si>
  <si>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</si>
  <si>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</si>
  <si>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</si>
  <si>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</si>
  <si>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</si>
  <si>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</si>
  <si>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</si>
  <si>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</si>
  <si>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</si>
  <si>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</si>
  <si>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</si>
  <si>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</si>
  <si>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</si>
  <si>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</si>
  <si>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</si>
  <si>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</si>
  <si>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</si>
  <si>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</si>
  <si>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</si>
  <si>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</si>
  <si>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</si>
  <si>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</si>
  <si>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</si>
  <si>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</si>
  <si>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</si>
  <si>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</si>
  <si>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</si>
  <si>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</si>
  <si>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</si>
  <si>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</si>
  <si>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</si>
  <si>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</si>
  <si>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</si>
  <si>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</si>
  <si>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</si>
  <si>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</si>
  <si>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</si>
  <si>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</si>
  <si>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</si>
  <si>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</si>
  <si>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</si>
  <si>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</si>
  <si>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</si>
  <si>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</si>
  <si>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</si>
  <si>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</si>
  <si>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</si>
  <si>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</si>
  <si>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</si>
  <si>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</si>
  <si>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</si>
  <si>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</si>
  <si>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</si>
  <si>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</si>
  <si>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</si>
  <si>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</si>
  <si>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</si>
  <si>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</si>
  <si>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</si>
  <si>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</si>
  <si>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</si>
  <si>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</si>
  <si>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</si>
  <si>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</si>
  <si>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</si>
  <si>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</si>
  <si>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</si>
  <si>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</si>
  <si>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</si>
  <si>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</si>
  <si>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</si>
  <si>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</si>
  <si>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</si>
  <si>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</si>
  <si>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</si>
  <si>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</si>
  <si>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</si>
  <si>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</si>
  <si>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</si>
  <si>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</si>
  <si>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</si>
  <si>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</si>
  <si>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</si>
  <si>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</si>
  <si>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</si>
  <si>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</si>
  <si>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</si>
  <si>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</si>
  <si>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</si>
  <si>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</si>
  <si>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</si>
  <si>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</si>
  <si>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</si>
  <si>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</si>
  <si>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</si>
  <si>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</si>
  <si>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</si>
  <si>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</si>
  <si>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</si>
  <si>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</si>
  <si>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</si>
  <si>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</si>
  <si>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</si>
  <si>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</si>
  <si>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</si>
  <si>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</si>
  <si>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</si>
  <si>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</si>
  <si>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</si>
  <si>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</si>
  <si>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</si>
  <si>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</si>
  <si>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</si>
  <si>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</si>
  <si>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</si>
  <si>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</si>
  <si>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</si>
  <si>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</si>
  <si>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</si>
  <si>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</si>
  <si>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</si>
  <si>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</si>
  <si>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</si>
  <si>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</si>
  <si>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</si>
  <si>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</si>
  <si>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</si>
  <si>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</si>
  <si>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</si>
  <si>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</si>
  <si>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</si>
  <si>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</si>
  <si>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</si>
  <si>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</si>
  <si>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</si>
  <si>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</si>
  <si>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</si>
  <si>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</si>
  <si>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</si>
  <si>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</si>
  <si>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</si>
  <si>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</si>
  <si>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</si>
  <si>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</si>
  <si>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</si>
  <si>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</si>
  <si>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</si>
  <si>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</si>
  <si>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</si>
  <si>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</si>
  <si>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</si>
  <si>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</si>
  <si>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</si>
  <si>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</si>
  <si>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</si>
  <si>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</si>
  <si>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</si>
  <si>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</si>
  <si>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</si>
  <si>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</si>
  <si>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</si>
  <si>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</si>
  <si>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</si>
  <si>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</si>
  <si>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</si>
  <si>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</si>
  <si>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</si>
  <si>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</si>
  <si>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</si>
  <si>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</si>
  <si>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</si>
  <si>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</si>
  <si>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</si>
  <si>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</si>
  <si>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</si>
  <si>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</si>
  <si>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</si>
  <si>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</si>
  <si>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</si>
  <si>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</si>
  <si>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</si>
  <si>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</si>
  <si>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</si>
  <si>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</si>
  <si>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</si>
  <si>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</si>
  <si>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</si>
  <si>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</si>
  <si>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</si>
  <si>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</si>
  <si>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</si>
  <si>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</si>
  <si>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</si>
  <si>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</si>
  <si>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</si>
  <si>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</si>
  <si>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</si>
  <si>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</si>
  <si>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</si>
  <si>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</si>
  <si>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</si>
  <si>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</si>
  <si>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</si>
  <si>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</si>
  <si>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</si>
  <si>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</si>
  <si>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</si>
  <si>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</si>
  <si>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</si>
  <si>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</si>
  <si>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</si>
  <si>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</si>
  <si>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</si>
  <si>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</si>
  <si>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</si>
  <si>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</si>
  <si>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</si>
  <si>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</si>
  <si>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</si>
  <si>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</si>
  <si>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</si>
  <si>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</si>
  <si>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</si>
  <si>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</si>
  <si>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</si>
  <si>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</si>
  <si>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</si>
  <si>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</si>
  <si>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</si>
  <si>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</si>
  <si>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</si>
  <si>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</si>
  <si>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</si>
  <si>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</si>
  <si>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</si>
  <si>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</si>
  <si>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</si>
  <si>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</si>
  <si>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</si>
  <si>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</si>
  <si>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</si>
  <si>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</si>
  <si>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</si>
  <si>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</si>
  <si>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</si>
  <si>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</si>
  <si>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</si>
  <si>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</si>
  <si>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</si>
  <si>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</si>
  <si>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</si>
  <si>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</si>
  <si>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</si>
  <si>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</si>
  <si>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</si>
  <si>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</si>
  <si>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</si>
  <si>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</si>
  <si>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</si>
  <si>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</si>
  <si>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</si>
  <si>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</si>
  <si>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</si>
  <si>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</si>
  <si>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</si>
  <si>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</si>
  <si>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</si>
  <si>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</si>
  <si>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</si>
  <si>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</si>
  <si>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</si>
  <si>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</si>
  <si>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</si>
  <si>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</si>
  <si>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</si>
  <si>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</si>
  <si>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</si>
  <si>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</si>
  <si>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</si>
  <si>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</si>
  <si>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</si>
  <si>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</si>
  <si>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</si>
  <si>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</si>
  <si>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</si>
  <si>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</si>
  <si>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</si>
  <si>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</si>
  <si>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</si>
  <si>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</si>
  <si>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</si>
  <si>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</si>
  <si>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</si>
  <si>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</si>
  <si>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</si>
  <si>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</si>
  <si>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</si>
  <si>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</si>
  <si>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</si>
  <si>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</si>
  <si>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</si>
  <si>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</si>
  <si>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</si>
  <si>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</si>
  <si>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</si>
  <si>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</si>
  <si>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</si>
  <si>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</si>
  <si>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</si>
  <si>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</si>
  <si>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</si>
  <si>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</si>
  <si>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</si>
  <si>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</si>
  <si>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</si>
  <si>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</si>
  <si>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</si>
  <si>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</si>
  <si>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</si>
  <si>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</si>
  <si>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</si>
  <si>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</si>
  <si>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</si>
  <si>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</si>
  <si>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</si>
  <si>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</si>
  <si>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</si>
  <si>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</si>
  <si>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</si>
  <si>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</si>
  <si>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</si>
  <si>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</si>
  <si>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</si>
  <si>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</si>
  <si>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</si>
  <si>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</si>
  <si>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</si>
  <si>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</si>
  <si>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</si>
  <si>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</si>
  <si>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</si>
  <si>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</si>
  <si>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</si>
  <si>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</si>
  <si>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</si>
  <si>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</si>
  <si>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</si>
  <si>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</si>
  <si>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</si>
  <si>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</si>
  <si>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</si>
  <si>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</si>
  <si>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</si>
  <si>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</si>
  <si>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</si>
  <si>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</si>
  <si>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</si>
  <si>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</si>
  <si>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</si>
  <si>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</si>
  <si>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</si>
  <si>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</si>
  <si>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</si>
  <si>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</si>
  <si>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</si>
  <si>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</si>
  <si>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</si>
  <si>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</si>
  <si>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</si>
  <si>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</si>
  <si>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</si>
  <si>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</si>
  <si>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</si>
  <si>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</si>
  <si>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</si>
  <si>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</si>
  <si>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</si>
  <si>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</si>
  <si>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</si>
  <si>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</si>
  <si>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</si>
  <si>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</si>
  <si>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</si>
  <si>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</si>
  <si>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</si>
  <si>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</si>
  <si>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</si>
  <si>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</si>
  <si>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</si>
  <si>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</si>
  <si>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</si>
  <si>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</si>
  <si>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</si>
  <si>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</si>
  <si>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</si>
  <si>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</si>
  <si>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</si>
  <si>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</si>
  <si>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</si>
  <si>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</si>
  <si>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</si>
  <si>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</si>
  <si>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</si>
  <si>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</si>
  <si>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</si>
  <si>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</si>
  <si>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</si>
  <si>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</si>
  <si>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</si>
  <si>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</si>
  <si>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</si>
  <si>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</si>
  <si>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</si>
  <si>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</si>
  <si>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</si>
  <si>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</si>
  <si>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</si>
  <si>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</si>
  <si>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</si>
  <si>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</si>
  <si>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</si>
  <si>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</si>
  <si>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</si>
  <si>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</si>
  <si>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</si>
  <si>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</si>
  <si>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</si>
  <si>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</si>
  <si>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</si>
  <si>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</si>
  <si>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</si>
  <si>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</si>
  <si>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</si>
  <si>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</si>
  <si>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</si>
  <si>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</si>
  <si>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</si>
  <si>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</si>
  <si>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</si>
  <si>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</si>
  <si>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</si>
  <si>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</si>
  <si>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</si>
  <si>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</si>
  <si>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</si>
  <si>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</si>
  <si>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</si>
  <si>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</si>
  <si>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</si>
  <si>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</si>
  <si>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</si>
  <si>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</si>
  <si>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</si>
  <si>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</si>
  <si>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</si>
  <si>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</si>
  <si>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</si>
  <si>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</si>
  <si>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</si>
  <si>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</si>
  <si>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</si>
  <si>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</si>
  <si>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</si>
  <si>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</si>
  <si>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</si>
  <si>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</si>
  <si>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</si>
  <si>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</si>
  <si>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</si>
  <si>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</si>
  <si>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</si>
  <si>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</si>
  <si>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</si>
  <si>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</si>
  <si>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</si>
  <si>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</si>
  <si>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</si>
  <si>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</si>
  <si>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</si>
  <si>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</si>
  <si>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</si>
  <si>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</si>
  <si>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</si>
  <si>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</si>
  <si>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</si>
  <si>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</si>
  <si>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</si>
  <si>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</si>
  <si>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</si>
  <si>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</si>
  <si>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</si>
  <si>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</si>
  <si>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</si>
  <si>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</si>
  <si>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</si>
  <si>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</si>
  <si>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</si>
  <si>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</si>
  <si>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</si>
  <si>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</si>
  <si>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</si>
  <si>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</si>
  <si>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</si>
  <si>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</si>
  <si>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</si>
  <si>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</si>
  <si>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</si>
  <si>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</si>
  <si>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</si>
  <si>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</si>
  <si>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</si>
  <si>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</si>
  <si>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</si>
  <si>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</si>
  <si>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</si>
  <si>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</si>
  <si>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</si>
  <si>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</si>
  <si>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</si>
  <si>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</si>
  <si>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</si>
  <si>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</si>
  <si>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</si>
  <si>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</si>
  <si>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</si>
  <si>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</si>
  <si>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</si>
  <si>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</si>
  <si>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</si>
  <si>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</si>
  <si>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</si>
  <si>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</si>
  <si>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</si>
  <si>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</si>
  <si>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</si>
  <si>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</si>
  <si>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</si>
  <si>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</si>
  <si>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</si>
  <si>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</si>
  <si>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</si>
  <si>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</si>
  <si>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</si>
  <si>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</si>
  <si>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</si>
  <si>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</si>
  <si>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</si>
  <si>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</si>
  <si>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</si>
  <si>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</si>
  <si>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</si>
  <si>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</si>
  <si>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</si>
  <si>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</si>
  <si>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</si>
  <si>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</si>
  <si>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</si>
  <si>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</si>
  <si>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</si>
  <si>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</si>
  <si>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</si>
  <si>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</si>
  <si>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</si>
  <si>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</si>
  <si>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</si>
  <si>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</si>
  <si>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</si>
  <si>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</si>
  <si>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</si>
  <si>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</si>
  <si>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</si>
  <si>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</si>
  <si>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</si>
  <si>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</si>
  <si>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</si>
  <si>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</si>
  <si>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</si>
  <si>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</si>
  <si>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</si>
  <si>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</si>
  <si>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</si>
  <si>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</si>
  <si>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</si>
  <si>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</si>
  <si>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</si>
  <si>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</si>
  <si>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</si>
  <si>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</si>
  <si>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</si>
  <si>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</si>
  <si>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</si>
  <si>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</si>
  <si>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</si>
  <si>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</si>
  <si>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</si>
  <si>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</si>
  <si>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</si>
  <si>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</si>
  <si>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</si>
  <si>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</si>
  <si>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</si>
  <si>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</si>
  <si>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</si>
  <si>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</si>
  <si>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</si>
  <si>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</si>
  <si>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</si>
  <si>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</si>
  <si>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</si>
  <si>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</si>
  <si>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</si>
  <si>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</si>
  <si>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</si>
  <si>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</si>
  <si>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</si>
  <si>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</si>
  <si>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</si>
  <si>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</si>
  <si>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</si>
  <si>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</si>
  <si>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</si>
  <si>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</si>
  <si>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</si>
  <si>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</si>
  <si>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</si>
  <si>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</si>
  <si>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</si>
  <si>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</si>
  <si>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</si>
  <si>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</si>
  <si>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</si>
  <si>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</si>
  <si>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</si>
  <si>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</si>
  <si>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</si>
  <si>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</si>
  <si>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</si>
  <si>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</si>
  <si>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</si>
  <si>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</si>
  <si>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</si>
  <si>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</si>
  <si>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</si>
  <si>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</si>
  <si>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</si>
  <si>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</si>
  <si>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</si>
  <si>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</si>
  <si>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</si>
  <si>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</si>
  <si>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</si>
  <si>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</si>
  <si>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</si>
  <si>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</si>
  <si>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</si>
  <si>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</si>
  <si>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</si>
  <si>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</si>
  <si>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</si>
  <si>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</si>
  <si>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</si>
  <si>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</si>
  <si>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</si>
  <si>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</si>
  <si>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</si>
  <si>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</si>
  <si>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</si>
  <si>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</si>
  <si>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</si>
  <si>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</si>
  <si>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</si>
  <si>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</si>
  <si>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</si>
  <si>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</si>
  <si>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</si>
  <si>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</si>
  <si>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</si>
  <si>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</si>
  <si>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</si>
  <si>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</si>
  <si>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</si>
  <si>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</si>
  <si>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</si>
  <si>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</si>
  <si>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</si>
  <si>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</si>
  <si>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</si>
  <si>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</si>
  <si>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</si>
  <si>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</si>
  <si>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</si>
  <si>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</si>
  <si>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</si>
  <si>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</si>
  <si>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</si>
  <si>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</si>
  <si>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</si>
  <si>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</si>
  <si>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</si>
  <si>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</si>
  <si>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</si>
  <si>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</si>
  <si>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</si>
  <si>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</si>
  <si>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</si>
  <si>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</si>
  <si>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</si>
  <si>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</si>
  <si>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</si>
  <si>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</si>
  <si>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</si>
  <si>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</si>
  <si>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</si>
  <si>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</si>
  <si>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</si>
  <si>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</si>
  <si>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</si>
  <si>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</si>
  <si>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</si>
  <si>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</si>
  <si>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</si>
  <si>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</si>
  <si>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</si>
  <si>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</si>
  <si>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</si>
  <si>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</si>
  <si>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</si>
  <si>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</si>
  <si>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</si>
  <si>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</si>
  <si>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</si>
  <si>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</si>
  <si>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</si>
  <si>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</si>
  <si>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</si>
  <si>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</si>
  <si>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</si>
  <si>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</si>
  <si>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</si>
  <si>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</si>
  <si>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</si>
  <si>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</si>
  <si>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</si>
  <si>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</si>
  <si>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</si>
  <si>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</si>
  <si>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</si>
  <si>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</si>
  <si>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</si>
  <si>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</si>
  <si>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</si>
  <si>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</si>
  <si>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</si>
  <si>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</si>
  <si>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</si>
  <si>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</si>
  <si>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</si>
  <si>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</si>
  <si>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</si>
  <si>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</si>
  <si>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</si>
  <si>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</si>
  <si>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</si>
  <si>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</si>
  <si>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</si>
  <si>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</si>
  <si>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</si>
  <si>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</si>
  <si>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</si>
  <si>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</si>
  <si>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</si>
  <si>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</si>
  <si>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</si>
  <si>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</si>
  <si>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</si>
  <si>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</si>
  <si>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</si>
  <si>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</si>
  <si>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</si>
  <si>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</si>
  <si>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</si>
  <si>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</si>
  <si>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</si>
  <si>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</si>
  <si>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</si>
  <si>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</si>
  <si>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</si>
  <si>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</si>
  <si>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</si>
  <si>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</si>
  <si>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</si>
  <si>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</si>
  <si>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</si>
  <si>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</si>
  <si>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</si>
  <si>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</si>
  <si>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</si>
  <si>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</si>
  <si>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</si>
  <si>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</si>
  <si>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</si>
  <si>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</si>
  <si>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</si>
  <si>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</si>
  <si>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</si>
  <si>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</si>
  <si>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</si>
  <si>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</si>
  <si>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</si>
  <si>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</si>
  <si>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</si>
  <si>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</si>
  <si>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</si>
  <si>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</si>
  <si>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</si>
  <si>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</si>
  <si>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</si>
  <si>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</si>
  <si>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</si>
  <si>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</si>
  <si>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</si>
  <si>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</si>
  <si>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</si>
  <si>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</si>
  <si>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</si>
  <si>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</si>
  <si>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</si>
  <si>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</si>
  <si>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</si>
  <si>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</si>
  <si>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</si>
  <si>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</si>
  <si>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</si>
  <si>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</si>
  <si>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</si>
  <si>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</si>
  <si>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</si>
  <si>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</si>
  <si>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</si>
  <si>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</si>
  <si>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</si>
  <si>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</si>
  <si>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</si>
  <si>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</si>
  <si>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</si>
  <si>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</si>
  <si>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</si>
  <si>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</si>
  <si>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</si>
  <si>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</si>
  <si>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</si>
  <si>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</si>
  <si>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</si>
  <si>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</si>
  <si>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</si>
  <si>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</si>
  <si>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</si>
  <si>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</si>
  <si>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</si>
  <si>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</si>
  <si>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</si>
  <si>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</si>
  <si>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</si>
  <si>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</si>
  <si>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</si>
  <si>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</si>
  <si>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</si>
  <si>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</si>
  <si>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</si>
  <si>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</si>
  <si>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</si>
  <si>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</si>
  <si>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</si>
  <si>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</si>
  <si>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</si>
  <si>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</si>
  <si>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</si>
  <si>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</si>
  <si>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</si>
  <si>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</si>
  <si>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</si>
  <si>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</si>
  <si>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</si>
  <si>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</si>
  <si>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</si>
  <si>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</si>
  <si>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</si>
  <si>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</si>
  <si>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</si>
  <si>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</si>
  <si>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</si>
  <si>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</si>
  <si>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</si>
  <si>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</si>
  <si>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</si>
  <si>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</si>
  <si>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</si>
  <si>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</si>
  <si>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</si>
  <si>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</si>
  <si>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</si>
  <si>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</si>
  <si>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</si>
  <si>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</si>
  <si>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</si>
  <si>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</si>
  <si>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</si>
  <si>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</si>
  <si>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</si>
  <si>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</si>
  <si>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</si>
  <si>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</si>
  <si>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</si>
  <si>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</si>
  <si>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</si>
  <si>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</si>
  <si>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</si>
  <si>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</si>
  <si>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</si>
  <si>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</si>
  <si>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</si>
  <si>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</si>
  <si>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</si>
  <si>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</si>
  <si>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</si>
  <si>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</si>
  <si>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</si>
  <si>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</si>
  <si>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</si>
  <si>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</si>
  <si>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</si>
  <si>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</si>
  <si>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</si>
  <si>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</si>
  <si>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</si>
  <si>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</si>
  <si>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</si>
  <si>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</si>
  <si>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</si>
  <si>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</si>
  <si>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</si>
  <si>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</si>
  <si>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</si>
  <si>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</si>
  <si>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</si>
  <si>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</si>
  <si>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</si>
  <si>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</si>
  <si>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</si>
  <si>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</si>
  <si>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</si>
  <si>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</si>
  <si>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</si>
  <si>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</si>
  <si>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</si>
  <si>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</si>
  <si>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</si>
  <si>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</si>
  <si>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</si>
  <si>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</si>
  <si>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</si>
  <si>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</si>
  <si>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</si>
  <si>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</si>
  <si>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</si>
  <si>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</si>
  <si>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</si>
  <si>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</si>
  <si>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</si>
  <si>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</si>
  <si>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</si>
  <si>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</si>
  <si>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</si>
  <si>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</si>
  <si>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</si>
  <si>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</si>
  <si>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</si>
  <si>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</si>
  <si>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</si>
  <si>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</si>
  <si>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</si>
  <si>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</si>
  <si>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</si>
  <si>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</si>
  <si>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</si>
  <si>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</si>
  <si>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</si>
  <si>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</si>
  <si>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</si>
  <si>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</si>
  <si>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</si>
  <si>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</si>
  <si>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</si>
  <si>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</si>
  <si>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</si>
  <si>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</si>
  <si>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</si>
  <si>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</si>
  <si>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</si>
  <si>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</si>
  <si>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</si>
  <si>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</si>
  <si>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</si>
  <si>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</si>
  <si>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</si>
  <si>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</si>
  <si>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</si>
  <si>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</si>
  <si>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</si>
  <si>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</si>
  <si>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</si>
  <si>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</si>
  <si>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</si>
  <si>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</si>
  <si>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</si>
  <si>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</si>
  <si>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</si>
  <si>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</si>
  <si>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</si>
  <si>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</si>
  <si>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</si>
  <si>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</si>
  <si>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</si>
  <si>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</si>
  <si>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</si>
  <si>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</si>
  <si>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</si>
  <si>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</si>
  <si>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</si>
  <si>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</si>
  <si>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</si>
  <si>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</si>
  <si>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</si>
  <si>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</si>
  <si>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</si>
  <si>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</si>
  <si>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</si>
  <si>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</si>
  <si>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</si>
  <si>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</si>
  <si>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</si>
  <si>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</si>
  <si>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</si>
  <si>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</si>
  <si>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</si>
  <si>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</si>
  <si>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</si>
  <si>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</si>
  <si>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</si>
  <si>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</si>
  <si>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</si>
  <si>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</si>
  <si>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</si>
  <si>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</si>
  <si>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</si>
  <si>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</si>
  <si>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</si>
  <si>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</si>
  <si>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</si>
  <si>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</si>
  <si>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</si>
  <si>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</si>
  <si>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</si>
  <si>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</si>
  <si>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</si>
  <si>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</si>
  <si>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</si>
  <si>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</si>
  <si>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</si>
  <si>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</si>
  <si>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</si>
  <si>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</si>
  <si>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</si>
  <si>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</si>
  <si>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</si>
  <si>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</si>
  <si>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</si>
  <si>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</si>
  <si>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</si>
  <si>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</si>
  <si>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</si>
  <si>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</si>
  <si>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</si>
  <si>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</si>
  <si>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</si>
  <si>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</si>
  <si>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</si>
  <si>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</si>
  <si>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</si>
  <si>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</si>
  <si>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</si>
  <si>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</si>
  <si>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</si>
  <si>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</si>
  <si>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</si>
  <si>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</si>
  <si>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</si>
  <si>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</si>
  <si>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</si>
  <si>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</si>
  <si>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</si>
  <si>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</si>
  <si>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</si>
  <si>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</si>
  <si>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</si>
  <si>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</si>
  <si>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</si>
  <si>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</si>
  <si>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</si>
  <si>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</si>
  <si>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</si>
  <si>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</si>
  <si>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</si>
  <si>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</si>
  <si>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</si>
  <si>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</si>
  <si>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</si>
  <si>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</si>
  <si>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</si>
  <si>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</si>
  <si>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</si>
  <si>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</si>
  <si>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</si>
  <si>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</si>
  <si>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</si>
  <si>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</si>
  <si>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</si>
  <si>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</si>
  <si>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</si>
  <si>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</si>
  <si>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</si>
  <si>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</si>
  <si>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</si>
  <si>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</si>
  <si>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</si>
  <si>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</si>
  <si>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</si>
  <si>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</si>
  <si>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</si>
  <si>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</si>
  <si>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</si>
  <si>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</si>
  <si>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</si>
  <si>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</si>
  <si>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</si>
  <si>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</si>
  <si>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</si>
  <si>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</si>
  <si>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</si>
  <si>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</si>
  <si>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</si>
  <si>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</si>
  <si>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</si>
  <si>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</si>
  <si>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</si>
  <si>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</si>
  <si>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</si>
  <si>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</si>
  <si>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</si>
  <si>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</si>
  <si>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</si>
  <si>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</si>
  <si>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</si>
  <si>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</si>
  <si>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</si>
  <si>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</si>
  <si>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</si>
  <si>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</si>
  <si>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</si>
  <si>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</si>
  <si>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</si>
  <si>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</si>
  <si>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</si>
  <si>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</si>
  <si>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</si>
  <si>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</si>
  <si>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</si>
  <si>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</si>
  <si>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</si>
  <si>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</si>
  <si>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</si>
  <si>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</si>
  <si>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</si>
  <si>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</si>
  <si>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</si>
  <si>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</si>
  <si>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</si>
  <si>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</si>
  <si>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</si>
  <si>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</si>
  <si>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</si>
  <si>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</si>
  <si>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</si>
  <si>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</si>
  <si>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</si>
  <si>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</si>
  <si>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</si>
  <si>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</si>
  <si>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</si>
  <si>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</si>
  <si>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</si>
  <si>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</si>
  <si>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</si>
  <si>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</si>
  <si>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</si>
  <si>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</si>
  <si>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</si>
  <si>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</si>
  <si>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</si>
  <si>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</si>
  <si>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</si>
  <si>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</si>
  <si>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</si>
  <si>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</si>
  <si>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</si>
  <si>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</si>
  <si>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</si>
  <si>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</si>
  <si>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</si>
  <si>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</si>
  <si>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</si>
  <si>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</si>
  <si>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</si>
  <si>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</si>
  <si>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</si>
  <si>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</si>
  <si>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</si>
  <si>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</si>
  <si>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</si>
  <si>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</si>
  <si>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</si>
  <si>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</si>
  <si>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</si>
  <si>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</si>
  <si>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</si>
  <si>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</si>
  <si>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</si>
  <si>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</si>
  <si>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</si>
  <si>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</si>
  <si>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</si>
  <si>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</si>
  <si>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</si>
  <si>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</si>
  <si>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</si>
  <si>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</si>
  <si>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</si>
  <si>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</si>
  <si>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</si>
  <si>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</si>
  <si>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</si>
  <si>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</si>
  <si>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</si>
  <si>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</si>
  <si>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</si>
  <si>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</si>
  <si>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</si>
  <si>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</si>
  <si>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</si>
  <si>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</si>
  <si>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</si>
  <si>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</si>
  <si>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</si>
  <si>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</si>
  <si>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</si>
  <si>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</si>
  <si>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</si>
  <si>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</si>
  <si>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</si>
  <si>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</si>
  <si>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</si>
  <si>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</si>
  <si>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</si>
  <si>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</si>
  <si>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</si>
  <si>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</si>
  <si>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</si>
  <si>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</si>
  <si>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</si>
  <si>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</si>
  <si>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</si>
  <si>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</si>
  <si>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</si>
  <si>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</si>
  <si>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</si>
  <si>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</si>
  <si>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</si>
  <si>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</si>
  <si>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</si>
  <si>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</si>
  <si>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</si>
  <si>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</si>
  <si>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</si>
  <si>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</si>
  <si>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</si>
  <si>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</si>
  <si>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</si>
  <si>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</si>
  <si>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</si>
  <si>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</si>
  <si>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</si>
  <si>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</si>
  <si>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</si>
  <si>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</si>
  <si>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</si>
  <si>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</si>
  <si>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</si>
  <si>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</si>
  <si>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</si>
  <si>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</si>
  <si>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</si>
  <si>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</si>
  <si>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</si>
  <si>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</si>
  <si>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</si>
  <si>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</si>
  <si>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</si>
  <si>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</si>
  <si>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</si>
  <si>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</si>
  <si>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</si>
  <si>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</si>
  <si>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</si>
  <si>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</si>
  <si>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</si>
  <si>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</si>
  <si>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</si>
  <si>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</si>
  <si>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</si>
  <si>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</si>
  <si>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</si>
  <si>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</si>
  <si>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</si>
  <si>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</si>
  <si>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</si>
  <si>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</si>
  <si>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</si>
  <si>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</si>
  <si>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</si>
  <si>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</si>
  <si>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</si>
  <si>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</si>
  <si>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</si>
  <si>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</si>
  <si>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</si>
  <si>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</si>
  <si>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</si>
  <si>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</si>
  <si>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</si>
  <si>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</si>
  <si>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</si>
  <si>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</si>
  <si>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</si>
  <si>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</si>
  <si>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</si>
  <si>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</si>
  <si>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</si>
  <si>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</si>
  <si>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</si>
  <si>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</si>
  <si>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</si>
  <si>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</si>
  <si>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</si>
  <si>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</si>
  <si>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</si>
  <si>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</si>
  <si>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</si>
  <si>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</si>
  <si>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</si>
  <si>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</si>
  <si>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</si>
  <si>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</si>
  <si>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</si>
  <si>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</si>
  <si>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</si>
  <si>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</si>
  <si>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</si>
  <si>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</si>
  <si>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</si>
  <si>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</si>
  <si>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</si>
  <si>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</si>
  <si>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</si>
  <si>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</si>
  <si>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</si>
  <si>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</si>
  <si>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</si>
  <si>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</si>
  <si>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</si>
  <si>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</si>
  <si>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</si>
  <si>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</si>
  <si>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</si>
  <si>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</si>
  <si>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</si>
  <si>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</si>
  <si>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</si>
  <si>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</si>
  <si>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</si>
  <si>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</si>
  <si>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</si>
  <si>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</si>
  <si>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</si>
  <si>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</si>
  <si>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</si>
  <si>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</si>
  <si>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</si>
  <si>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</si>
  <si>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</si>
  <si>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</si>
  <si>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</si>
  <si>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</si>
  <si>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</si>
  <si>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</si>
  <si>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</si>
  <si>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</si>
  <si>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</si>
  <si>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</si>
  <si>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</si>
  <si>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</si>
  <si>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</si>
  <si>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</si>
  <si>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</si>
  <si>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</si>
  <si>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</si>
  <si>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</si>
  <si>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</si>
  <si>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</si>
  <si>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</si>
  <si>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</si>
  <si>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</si>
  <si>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</si>
  <si>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</si>
  <si>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</si>
  <si>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</si>
  <si>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</si>
  <si>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</si>
  <si>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</si>
  <si>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</si>
  <si>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</si>
  <si>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</si>
  <si>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</si>
  <si>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</si>
  <si>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</si>
  <si>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</si>
  <si>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</si>
  <si>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</si>
  <si>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</si>
  <si>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</si>
  <si>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</si>
  <si>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</si>
  <si>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</si>
  <si>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</si>
  <si>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</si>
  <si>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</si>
  <si>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</si>
  <si>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</si>
  <si>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</si>
  <si>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</si>
  <si>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</si>
  <si>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</si>
  <si>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</si>
  <si>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</si>
  <si>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</si>
  <si>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</si>
  <si>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</si>
  <si>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</si>
  <si>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</si>
  <si>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</si>
  <si>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</si>
  <si>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</si>
  <si>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</si>
  <si>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</si>
  <si>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</si>
  <si>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</si>
  <si>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</si>
  <si>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</si>
  <si>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</si>
  <si>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</si>
  <si>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</si>
  <si>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</si>
  <si>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</si>
  <si>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</si>
  <si>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</si>
  <si>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</si>
  <si>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</si>
  <si>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</si>
  <si>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</si>
  <si>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</si>
  <si>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</si>
  <si>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</si>
  <si>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</si>
  <si>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</si>
  <si>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</si>
  <si>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</si>
  <si>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</si>
  <si>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</si>
  <si>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</si>
  <si>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</si>
  <si>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</si>
  <si>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</si>
  <si>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</si>
  <si>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</si>
  <si>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</si>
  <si>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</si>
  <si>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</si>
  <si>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</si>
  <si>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</si>
  <si>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</si>
  <si>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</si>
  <si>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</si>
  <si>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</si>
  <si>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</si>
  <si>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</si>
  <si>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</si>
  <si>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</si>
  <si>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</si>
  <si>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</si>
  <si>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</si>
  <si>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</si>
  <si>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</si>
  <si>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</si>
  <si>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</si>
  <si>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</si>
  <si>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</si>
  <si>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</si>
  <si>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</si>
  <si>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</si>
  <si>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</si>
  <si>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</si>
  <si>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</si>
  <si>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</si>
  <si>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</si>
  <si>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</si>
  <si>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</si>
  <si>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</si>
  <si>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</si>
  <si>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</si>
  <si>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</si>
  <si>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</si>
  <si>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</si>
  <si>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</si>
  <si>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</si>
  <si>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</si>
  <si>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</si>
  <si>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</si>
  <si>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</si>
  <si>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</si>
  <si>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</si>
  <si>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</si>
  <si>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</si>
  <si>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</si>
  <si>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</si>
  <si>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</si>
  <si>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</si>
  <si>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</si>
  <si>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</si>
  <si>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</si>
  <si>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</si>
  <si>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</si>
  <si>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</si>
  <si>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</si>
  <si>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</si>
  <si>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</si>
  <si>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</si>
  <si>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</si>
  <si>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</si>
  <si>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</si>
  <si>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</si>
  <si>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</si>
  <si>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</si>
  <si>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</si>
  <si>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</si>
  <si>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</si>
  <si>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</si>
  <si>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</si>
  <si>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</si>
  <si>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</si>
  <si>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</si>
  <si>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</si>
  <si>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</si>
  <si>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</si>
  <si>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</si>
  <si>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</si>
  <si>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</si>
  <si>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</si>
  <si>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</si>
  <si>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</si>
  <si>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</si>
  <si>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</si>
  <si>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</si>
  <si>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</si>
  <si>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</si>
  <si>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</si>
  <si>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</si>
  <si>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</si>
  <si>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</si>
  <si>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</si>
  <si>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</si>
  <si>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</si>
  <si>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</si>
  <si>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</si>
  <si>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</si>
  <si>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</si>
  <si>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</si>
  <si>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</si>
  <si>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</si>
  <si>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</si>
  <si>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</si>
  <si>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</si>
  <si>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</si>
  <si>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</si>
  <si>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</si>
  <si>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</si>
  <si>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</si>
  <si>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</si>
  <si>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</si>
  <si>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</si>
  <si>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</si>
  <si>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</si>
  <si>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</si>
  <si>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</si>
  <si>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</si>
  <si>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</si>
  <si>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</si>
  <si>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</si>
  <si>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</si>
  <si>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</si>
  <si>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</si>
  <si>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</si>
  <si>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</si>
  <si>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</si>
  <si>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</si>
  <si>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</si>
  <si>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</si>
  <si>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</si>
  <si>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</si>
  <si>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</si>
  <si>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</si>
  <si>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</si>
  <si>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</si>
  <si>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</si>
  <si>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</si>
  <si>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</si>
  <si>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</si>
  <si>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</si>
  <si>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</si>
  <si>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</si>
  <si>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</si>
  <si>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</si>
  <si>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</si>
  <si>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</si>
  <si>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</si>
  <si>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</si>
  <si>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</si>
  <si>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</si>
  <si>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</si>
  <si>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</si>
  <si>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</si>
  <si>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</si>
  <si>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</si>
  <si>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</si>
  <si>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</si>
  <si>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</si>
  <si>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</si>
  <si>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</si>
  <si>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</si>
  <si>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</si>
  <si>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</si>
  <si>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</si>
  <si>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</si>
  <si>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</si>
  <si>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</si>
  <si>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</si>
  <si>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</si>
  <si>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</si>
  <si>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</si>
  <si>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</si>
  <si>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</si>
  <si>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</si>
  <si>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</si>
  <si>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</si>
  <si>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</si>
  <si>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</si>
  <si>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</si>
  <si>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</si>
  <si>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</si>
  <si>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</si>
  <si>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</si>
  <si>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</si>
  <si>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</si>
  <si>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</si>
  <si>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</si>
  <si>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</si>
  <si>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</si>
  <si>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</si>
  <si>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</si>
  <si>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</si>
  <si>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</si>
  <si>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</si>
  <si>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</si>
  <si>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</si>
  <si>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</si>
  <si>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</si>
  <si>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</si>
  <si>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</si>
  <si>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</si>
  <si>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</si>
  <si>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</si>
  <si>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</si>
  <si>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</si>
  <si>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</si>
  <si>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</si>
  <si>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</si>
  <si>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</si>
  <si>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</si>
  <si>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</si>
  <si>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</si>
  <si>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</si>
  <si>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</si>
  <si>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</si>
  <si>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</si>
  <si>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</si>
  <si>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</si>
  <si>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</si>
  <si>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</si>
  <si>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</si>
  <si>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</si>
  <si>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</si>
  <si>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</si>
  <si>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</si>
  <si>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</si>
  <si>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</si>
  <si>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</si>
  <si>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</si>
  <si>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</si>
  <si>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</si>
  <si>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</si>
  <si>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</si>
  <si>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</si>
  <si>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</si>
  <si>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</si>
  <si>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</si>
  <si>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</si>
  <si>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</si>
  <si>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</si>
  <si>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</si>
  <si>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</si>
  <si>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</si>
  <si>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</si>
  <si>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</si>
  <si>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</si>
  <si>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</si>
  <si>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</si>
  <si>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</si>
  <si>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</si>
  <si>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</si>
  <si>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</si>
  <si>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</si>
  <si>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</si>
  <si>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</si>
  <si>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</si>
  <si>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</si>
  <si>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</si>
  <si>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</si>
  <si>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</si>
  <si>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</si>
  <si>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</si>
  <si>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</si>
  <si>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</si>
  <si>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</si>
  <si>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</si>
  <si>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</si>
  <si>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</si>
  <si>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</si>
  <si>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</si>
  <si>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</si>
  <si>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</si>
  <si>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</si>
  <si>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</si>
  <si>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</si>
  <si>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</si>
  <si>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</si>
  <si>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</si>
  <si>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</si>
  <si>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</si>
  <si>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</si>
  <si>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</si>
  <si>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</si>
  <si>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</si>
  <si>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</si>
  <si>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</si>
  <si>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</si>
  <si>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</si>
  <si>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</si>
  <si>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</si>
  <si>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</si>
  <si>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</si>
  <si>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</si>
  <si>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</si>
  <si>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</si>
  <si>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</si>
  <si>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</si>
  <si>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</si>
  <si>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</si>
  <si>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</si>
  <si>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</si>
  <si>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</si>
  <si>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</si>
  <si>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</si>
  <si>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</si>
  <si>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</si>
  <si>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</si>
  <si>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</si>
  <si>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</si>
  <si>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</si>
  <si>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</si>
  <si>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</si>
  <si>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</si>
  <si>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</si>
  <si>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</si>
  <si>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</si>
  <si>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</si>
  <si>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</si>
  <si>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</si>
  <si>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</si>
  <si>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</si>
  <si>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</si>
  <si>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</si>
  <si>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</si>
  <si>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</si>
  <si>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</si>
  <si>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</si>
  <si>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</si>
  <si>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</si>
  <si>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</si>
  <si>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</si>
  <si>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</si>
  <si>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</si>
  <si>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</si>
  <si>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</si>
  <si>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</si>
  <si>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</si>
  <si>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</si>
  <si>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</si>
  <si>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</si>
  <si>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</si>
  <si>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</si>
  <si>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</si>
  <si>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</si>
  <si>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</si>
  <si>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</si>
  <si>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</si>
  <si>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</si>
  <si>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</si>
  <si>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</si>
  <si>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</si>
  <si>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</si>
  <si>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</si>
  <si>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</si>
  <si>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</si>
  <si>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</si>
  <si>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</si>
  <si>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</si>
  <si>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</si>
  <si>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</si>
  <si>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</si>
  <si>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</si>
  <si>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</si>
  <si>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</si>
  <si>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</si>
  <si>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</si>
  <si>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</si>
  <si>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</si>
  <si>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</si>
  <si>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</si>
  <si>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</si>
  <si>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</si>
  <si>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</si>
  <si>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</si>
  <si>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</si>
  <si>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</si>
  <si>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</si>
  <si>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</si>
  <si>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</si>
  <si>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</si>
  <si>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</si>
  <si>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</si>
  <si>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</si>
  <si>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</si>
  <si>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</si>
  <si>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</si>
  <si>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</si>
  <si>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</si>
  <si>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</si>
  <si>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</si>
  <si>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</si>
  <si>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</si>
  <si>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</si>
  <si>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</si>
  <si>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</si>
  <si>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</si>
  <si>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</si>
  <si>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</si>
  <si>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</si>
  <si>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</si>
  <si>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</si>
  <si>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</si>
  <si>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</si>
  <si>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</si>
  <si>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</si>
  <si>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</si>
  <si>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</si>
  <si>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</si>
  <si>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</si>
  <si>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</si>
  <si>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</si>
  <si>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</si>
  <si>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</si>
  <si>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</si>
  <si>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</si>
  <si>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</si>
  <si>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</si>
  <si>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</si>
  <si>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</si>
  <si>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</si>
  <si>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</si>
  <si>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</si>
  <si>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</si>
  <si>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</si>
  <si>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</si>
  <si>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</si>
  <si>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</si>
  <si>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</si>
  <si>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</si>
  <si>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</si>
  <si>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</si>
  <si>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</si>
  <si>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</si>
  <si>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</si>
  <si>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</si>
  <si>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</si>
  <si>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</si>
  <si>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</si>
  <si>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</si>
  <si>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</si>
  <si>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</si>
  <si>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</si>
  <si>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</si>
  <si>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</si>
  <si>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</si>
  <si>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</si>
  <si>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</si>
  <si>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</si>
  <si>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</si>
  <si>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</si>
  <si>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</si>
  <si>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</si>
  <si>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</si>
  <si>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</si>
  <si>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</si>
  <si>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</si>
  <si>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</si>
  <si>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</si>
  <si>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</si>
  <si>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</si>
  <si>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</si>
  <si>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</si>
  <si>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</si>
  <si>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</si>
  <si>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</si>
  <si>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</si>
  <si>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</si>
  <si>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</si>
  <si>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</si>
  <si>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</si>
  <si>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</si>
  <si>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</si>
  <si>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</si>
  <si>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</si>
  <si>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</si>
  <si>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</si>
  <si>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</si>
  <si>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</si>
  <si>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</si>
  <si>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</si>
  <si>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</si>
  <si>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</si>
  <si>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</si>
  <si>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</si>
  <si>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</si>
  <si>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</si>
  <si>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</si>
  <si>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</si>
  <si>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</si>
  <si>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</si>
  <si>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</si>
  <si>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</si>
  <si>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</si>
  <si>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</si>
  <si>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</si>
  <si>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</si>
  <si>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</si>
  <si>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</si>
  <si>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</si>
  <si>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</si>
  <si>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</si>
  <si>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</si>
  <si>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</si>
  <si>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</si>
  <si>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</si>
  <si>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</si>
  <si>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</si>
  <si>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</si>
  <si>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</si>
  <si>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</si>
  <si>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</si>
  <si>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</si>
  <si>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</si>
  <si>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</si>
  <si>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</si>
  <si>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</si>
  <si>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</si>
  <si>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</si>
  <si>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</si>
  <si>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</si>
  <si>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</si>
  <si>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</si>
  <si>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</si>
  <si>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</si>
  <si>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</si>
  <si>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</si>
  <si>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</si>
  <si>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</si>
  <si>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</si>
  <si>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</si>
  <si>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</si>
  <si>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</si>
  <si>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</si>
  <si>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</si>
  <si>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</si>
  <si>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</si>
  <si>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</si>
  <si>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</si>
  <si>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</si>
  <si>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</si>
  <si>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</si>
  <si>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</si>
  <si>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</si>
  <si>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</si>
  <si>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</si>
  <si>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</si>
  <si>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</si>
  <si>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</si>
  <si>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</si>
  <si>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</si>
  <si>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</si>
  <si>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</si>
  <si>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</si>
  <si>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</si>
  <si>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</si>
  <si>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</si>
  <si>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</si>
  <si>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</si>
  <si>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</si>
  <si>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</si>
  <si>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</si>
  <si>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</si>
  <si>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</si>
  <si>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</si>
  <si>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</si>
  <si>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</si>
  <si>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</si>
  <si>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</si>
  <si>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</si>
  <si>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</si>
  <si>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</si>
  <si>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</si>
  <si>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</si>
  <si>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</si>
  <si>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</si>
  <si>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</si>
  <si>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</si>
  <si>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</si>
  <si>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</si>
  <si>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</si>
  <si>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</si>
  <si>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</si>
  <si>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</si>
  <si>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</si>
  <si>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</si>
  <si>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</si>
  <si>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</si>
  <si>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</si>
  <si>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</si>
  <si>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</si>
  <si>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</si>
  <si>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</si>
  <si>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</si>
  <si>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</si>
  <si>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</si>
  <si>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</si>
  <si>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</si>
  <si>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</si>
  <si>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</si>
  <si>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</si>
  <si>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</si>
  <si>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</si>
  <si>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</si>
  <si>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</si>
  <si>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</si>
  <si>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</si>
  <si>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</si>
  <si>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</si>
  <si>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</si>
  <si>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</si>
  <si>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</si>
  <si>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</si>
  <si>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</si>
  <si>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</si>
  <si>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</si>
  <si>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</si>
  <si>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</si>
  <si>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</si>
  <si>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</si>
  <si>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</si>
  <si>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</si>
  <si>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</si>
  <si>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</si>
  <si>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</si>
  <si>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</si>
  <si>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</si>
  <si>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</si>
  <si>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</si>
  <si>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</si>
  <si>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</si>
  <si>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</si>
  <si>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</si>
  <si>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</si>
  <si>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</si>
  <si>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</si>
  <si>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</si>
  <si>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</si>
  <si>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</si>
  <si>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</si>
  <si>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</si>
  <si>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</si>
  <si>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</si>
  <si>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</si>
  <si>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</si>
  <si>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</si>
  <si>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</si>
  <si>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</si>
  <si>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</si>
  <si>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</si>
  <si>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</si>
  <si>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</si>
  <si>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</si>
  <si>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</si>
  <si>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</si>
  <si>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</si>
  <si>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</si>
  <si>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</si>
  <si>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</si>
  <si>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</si>
  <si>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</si>
  <si>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</si>
  <si>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</si>
  <si>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</si>
  <si>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</si>
  <si>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</si>
  <si>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</si>
  <si>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</si>
  <si>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</si>
  <si>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</si>
  <si>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</si>
  <si>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</si>
  <si>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</si>
  <si>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</si>
  <si>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</si>
  <si>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</si>
  <si>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</si>
  <si>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</si>
  <si>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</si>
  <si>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</si>
  <si>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</si>
  <si>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</si>
  <si>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</si>
  <si>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</si>
  <si>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</si>
  <si>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</si>
  <si>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</si>
  <si>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</si>
  <si>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</si>
  <si>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</si>
  <si>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</si>
  <si>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</si>
  <si>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</si>
  <si>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</si>
  <si>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</si>
  <si>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</si>
  <si>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</si>
  <si>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</si>
  <si>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</si>
  <si>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</si>
  <si>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</si>
  <si>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</si>
  <si>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</si>
  <si>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</si>
  <si>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</si>
  <si>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</si>
  <si>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</si>
  <si>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</si>
  <si>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</si>
  <si>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</si>
  <si>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</si>
  <si>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</si>
  <si>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</si>
  <si>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</si>
  <si>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</si>
  <si>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</si>
  <si>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</si>
  <si>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</si>
  <si>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</si>
  <si>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</si>
  <si>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</si>
  <si>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</si>
  <si>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</si>
  <si>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</si>
  <si>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</si>
  <si>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</si>
  <si>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</si>
  <si>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</si>
  <si>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</si>
  <si>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</si>
  <si>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</si>
  <si>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</si>
  <si>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</si>
  <si>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</si>
  <si>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</si>
  <si>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</si>
  <si>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</si>
  <si>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</si>
  <si>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</si>
  <si>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</si>
  <si>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</si>
  <si>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</si>
  <si>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</si>
  <si>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</si>
  <si>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</si>
  <si>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</si>
  <si>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</si>
  <si>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</si>
  <si>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</si>
  <si>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</si>
  <si>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</si>
  <si>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</si>
  <si>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</si>
  <si>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</si>
  <si>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</si>
  <si>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</si>
  <si>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</si>
  <si>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</si>
  <si>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</si>
  <si>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</si>
  <si>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</si>
  <si>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</si>
  <si>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</si>
  <si>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</si>
  <si>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</si>
  <si>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</si>
  <si>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</si>
  <si>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</si>
  <si>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</si>
  <si>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</si>
  <si>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</si>
  <si>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</si>
  <si>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</si>
  <si>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</si>
  <si>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</si>
  <si>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</si>
  <si>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</si>
  <si>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</si>
  <si>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</si>
  <si>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</si>
  <si>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</si>
  <si>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</si>
  <si>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</si>
  <si>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</si>
  <si>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</si>
  <si>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</si>
  <si>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</si>
  <si>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</si>
  <si>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</si>
  <si>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</si>
  <si>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</si>
  <si>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</si>
  <si>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</si>
  <si>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</si>
  <si>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</si>
  <si>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</si>
  <si>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</si>
  <si>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</si>
  <si>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</si>
  <si>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</si>
  <si>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</si>
  <si>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</si>
  <si>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</si>
  <si>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</si>
  <si>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</si>
  <si>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</si>
  <si>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</si>
  <si>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</si>
  <si>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</si>
  <si>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</si>
  <si>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</si>
  <si>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</si>
  <si>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</si>
  <si>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</si>
  <si>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</si>
  <si>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</si>
  <si>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</si>
  <si>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</si>
  <si>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</si>
  <si>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</si>
  <si>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</si>
  <si>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</si>
  <si>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</si>
  <si>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</si>
  <si>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</si>
  <si>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</si>
  <si>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</si>
  <si>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</si>
  <si>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</si>
  <si>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</si>
  <si>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</si>
  <si>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</si>
  <si>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</si>
  <si>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</si>
  <si>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</si>
  <si>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</si>
  <si>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</si>
  <si>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</si>
  <si>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</si>
  <si>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</si>
  <si>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</si>
  <si>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</si>
  <si>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</si>
  <si>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</si>
  <si>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</si>
  <si>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</si>
  <si>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</si>
  <si>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</si>
  <si>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</si>
  <si>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</si>
  <si>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</si>
  <si>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</si>
  <si>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</si>
  <si>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</si>
  <si>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</si>
  <si>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</si>
  <si>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</si>
  <si>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</si>
  <si>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</si>
  <si>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</si>
  <si>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</si>
  <si>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</si>
  <si>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</si>
  <si>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</si>
  <si>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</si>
  <si>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</si>
  <si>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</si>
  <si>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</si>
  <si>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</si>
  <si>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</si>
  <si>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</si>
  <si>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</si>
  <si>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</si>
  <si>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</si>
  <si>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</si>
  <si>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</si>
  <si>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</si>
  <si>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</si>
  <si>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</si>
  <si>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</si>
  <si>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</si>
  <si>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</si>
  <si>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</si>
  <si>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</si>
  <si>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</si>
  <si>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</si>
  <si>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</si>
  <si>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</si>
  <si>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</si>
  <si>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</si>
  <si>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</si>
  <si>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</si>
  <si>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</si>
  <si>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</si>
  <si>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</si>
  <si>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</si>
  <si>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</si>
  <si>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</si>
  <si>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</si>
  <si>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</si>
  <si>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</si>
  <si>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</si>
  <si>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</si>
  <si>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</si>
  <si>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</si>
  <si>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</si>
  <si>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</si>
  <si>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</si>
  <si>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</si>
  <si>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</si>
  <si>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</si>
  <si>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</si>
  <si>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</si>
  <si>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</si>
  <si>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</si>
  <si>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</si>
  <si>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</si>
  <si>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</si>
  <si>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</si>
  <si>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</si>
  <si>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</si>
  <si>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</si>
  <si>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</si>
  <si>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</si>
  <si>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</si>
  <si>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</si>
  <si>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</si>
  <si>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</si>
  <si>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</si>
  <si>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</si>
  <si>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</si>
  <si>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</si>
  <si>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</si>
  <si>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</si>
  <si>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</si>
  <si>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</si>
  <si>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</si>
  <si>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</si>
  <si>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</si>
  <si>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</si>
  <si>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</si>
  <si>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</si>
  <si>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</si>
  <si>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</si>
  <si>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</si>
  <si>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</si>
  <si>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</si>
  <si>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</si>
  <si>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</si>
  <si>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</si>
  <si>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</si>
  <si>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</si>
  <si>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</si>
  <si>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</si>
  <si>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</si>
  <si>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</si>
  <si>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</si>
  <si>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</si>
  <si>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</si>
  <si>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</si>
  <si>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</si>
  <si>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</si>
  <si>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</si>
  <si>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</si>
  <si>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</si>
  <si>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</si>
  <si>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</si>
  <si>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</si>
  <si>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</si>
  <si>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</si>
  <si>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</si>
  <si>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</si>
  <si>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</si>
  <si>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</si>
  <si>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</si>
  <si>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</si>
  <si>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</si>
  <si>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</si>
  <si>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</si>
  <si>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</si>
  <si>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</si>
  <si>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</si>
  <si>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</si>
  <si>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</si>
  <si>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</si>
  <si>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</si>
  <si>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</si>
  <si>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</si>
  <si>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</si>
  <si>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</si>
  <si>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</si>
  <si>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</si>
  <si>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</si>
  <si>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</si>
  <si>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</si>
  <si>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</si>
  <si>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</si>
  <si>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</si>
  <si>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</si>
  <si>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</si>
  <si>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</si>
  <si>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</si>
  <si>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</si>
  <si>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</si>
  <si>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</si>
  <si>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</si>
  <si>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</si>
  <si>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</si>
  <si>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</si>
  <si>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</si>
  <si>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</si>
  <si>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</si>
  <si>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</si>
  <si>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</si>
  <si>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</si>
  <si>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</si>
  <si>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</si>
  <si>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</si>
  <si>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</si>
  <si>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</si>
  <si>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</si>
  <si>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</si>
  <si>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</si>
  <si>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</si>
  <si>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</si>
  <si>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</si>
  <si>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</si>
  <si>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</si>
  <si>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</si>
  <si>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</si>
  <si>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</si>
  <si>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</si>
  <si>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</si>
  <si>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</si>
  <si>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</si>
  <si>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</si>
  <si>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</si>
  <si>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</si>
  <si>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</si>
  <si>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</si>
  <si>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</si>
  <si>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</si>
  <si>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</si>
  <si>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</si>
  <si>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</si>
  <si>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</si>
  <si>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</si>
  <si>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</si>
  <si>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</si>
  <si>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</si>
  <si>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</si>
  <si>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</si>
  <si>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</si>
  <si>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</si>
  <si>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</si>
  <si>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</si>
  <si>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</si>
  <si>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</si>
  <si>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</si>
  <si>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</si>
  <si>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</si>
  <si>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</si>
  <si>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</si>
  <si>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</si>
  <si>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</si>
  <si>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</si>
  <si>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</si>
  <si>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</si>
  <si>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</si>
  <si>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</si>
  <si>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</si>
  <si>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</si>
  <si>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</si>
  <si>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</si>
  <si>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</si>
  <si>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</si>
  <si>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</si>
  <si>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</si>
  <si>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</si>
  <si>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</si>
  <si>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</si>
  <si>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</si>
  <si>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</si>
  <si>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</si>
  <si>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</si>
  <si>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</si>
  <si>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</si>
  <si>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</si>
  <si>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</si>
  <si>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</si>
  <si>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</si>
  <si>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</si>
  <si>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</si>
  <si>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</si>
  <si>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</si>
  <si>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</si>
  <si>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</si>
  <si>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</si>
  <si>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</si>
  <si>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</si>
  <si>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</si>
  <si>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</si>
  <si>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</si>
  <si>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</si>
  <si>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</si>
  <si>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</si>
  <si>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</si>
  <si>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</si>
  <si>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</si>
  <si>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</si>
  <si>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</si>
  <si>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</si>
  <si>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</si>
  <si>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</si>
  <si>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</si>
  <si>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</si>
  <si>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</si>
  <si>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</si>
  <si>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</si>
  <si>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</si>
  <si>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</si>
  <si>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</si>
  <si>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</si>
  <si>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</si>
  <si>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</si>
  <si>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</si>
  <si>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</si>
  <si>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</si>
  <si>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</si>
  <si>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</si>
  <si>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</si>
  <si>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</si>
  <si>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</si>
  <si>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</si>
  <si>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</si>
  <si>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</si>
  <si>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</si>
  <si>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</si>
  <si>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</si>
  <si>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</si>
  <si>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</si>
  <si>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</si>
  <si>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</si>
  <si>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</si>
  <si>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</si>
  <si>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</si>
  <si>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</si>
  <si>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</si>
  <si>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</si>
  <si>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</si>
  <si>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</si>
  <si>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</si>
  <si>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</si>
  <si>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</si>
  <si>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</si>
  <si>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</si>
  <si>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</si>
  <si>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</si>
  <si>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</si>
  <si>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</si>
  <si>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</si>
  <si>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</si>
  <si>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</si>
  <si>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</si>
  <si>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</si>
  <si>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</si>
  <si>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</si>
  <si>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</si>
  <si>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</si>
  <si>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</si>
  <si>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</si>
  <si>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</si>
  <si>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</si>
  <si>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</si>
  <si>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</si>
  <si>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</si>
  <si>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</si>
  <si>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</si>
  <si>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</si>
  <si>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</si>
  <si>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</si>
  <si>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</si>
  <si>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</si>
  <si>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</si>
  <si>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</si>
  <si>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</si>
  <si>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</si>
  <si>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</si>
  <si>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</si>
  <si>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</si>
  <si>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</si>
  <si>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</si>
  <si>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</si>
  <si>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</si>
  <si>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</si>
  <si>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</si>
  <si>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</si>
  <si>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</si>
  <si>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</si>
  <si>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</si>
  <si>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</si>
  <si>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</si>
  <si>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</si>
  <si>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</si>
  <si>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</si>
  <si>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</si>
  <si>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</si>
  <si>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</si>
  <si>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</si>
  <si>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</si>
  <si>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</si>
  <si>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</si>
  <si>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</si>
  <si>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</si>
  <si>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</si>
  <si>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</si>
  <si>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</si>
  <si>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</si>
  <si>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</si>
  <si>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</si>
  <si>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</si>
  <si>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</si>
  <si>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</si>
  <si>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</si>
  <si>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</si>
  <si>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</si>
  <si>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</si>
  <si>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</si>
  <si>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</si>
  <si>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</si>
  <si>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</si>
  <si>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</si>
  <si>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</si>
  <si>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</si>
  <si>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</si>
  <si>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</si>
  <si>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</si>
  <si>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</si>
  <si>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</si>
  <si>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</si>
  <si>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</si>
  <si>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</si>
  <si>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</si>
  <si>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</si>
  <si>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</si>
  <si>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</si>
  <si>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</si>
  <si>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</si>
  <si>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</si>
  <si>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</si>
  <si>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</si>
  <si>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</si>
  <si>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</si>
  <si>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</si>
  <si>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</si>
  <si>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</si>
  <si>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</si>
  <si>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</si>
  <si>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</si>
  <si>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</si>
  <si>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</si>
  <si>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</si>
  <si>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</si>
  <si>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</si>
  <si>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</si>
  <si>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</si>
  <si>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</si>
  <si>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</si>
  <si>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</si>
  <si>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</si>
  <si>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</si>
  <si>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</si>
  <si>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</si>
  <si>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</si>
  <si>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</si>
  <si>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</si>
  <si>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</si>
  <si>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</si>
  <si>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</si>
  <si>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</si>
  <si>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</si>
  <si>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</si>
  <si>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</si>
  <si>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</si>
  <si>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</si>
  <si>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</si>
  <si>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</si>
  <si>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</si>
  <si>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</si>
  <si>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</si>
  <si>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</si>
  <si>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</si>
  <si>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</si>
  <si>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</si>
  <si>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</si>
  <si>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</si>
  <si>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</si>
  <si>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</si>
  <si>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</si>
  <si>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</si>
  <si>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</si>
  <si>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</si>
  <si>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</si>
  <si>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</si>
  <si>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</si>
  <si>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</si>
  <si>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</si>
  <si>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</si>
  <si>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</si>
  <si>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</si>
  <si>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</si>
  <si>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</si>
  <si>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</si>
  <si>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</si>
  <si>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</si>
  <si>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</si>
  <si>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</si>
  <si>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</si>
  <si>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</si>
  <si>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</si>
  <si>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</si>
  <si>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</si>
  <si>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</si>
  <si>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</si>
  <si>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</si>
  <si>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</si>
  <si>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</si>
  <si>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</si>
  <si>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</si>
  <si>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</si>
  <si>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</si>
  <si>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</si>
  <si>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</si>
  <si>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</si>
  <si>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</si>
  <si>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</si>
  <si>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</si>
  <si>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</si>
  <si>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</si>
  <si>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</si>
  <si>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</si>
  <si>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</si>
  <si>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</si>
  <si>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</si>
  <si>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</si>
  <si>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</si>
  <si>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</si>
  <si>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</si>
  <si>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</si>
  <si>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</si>
  <si>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</si>
  <si>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</si>
  <si>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</si>
  <si>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</si>
  <si>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</si>
  <si>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</si>
  <si>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</si>
  <si>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</si>
  <si>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</si>
  <si>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</si>
  <si>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</si>
  <si>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</si>
  <si>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</si>
  <si>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</si>
  <si>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</si>
  <si>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</si>
  <si>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</si>
  <si>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</si>
  <si>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</si>
  <si>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</si>
  <si>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</si>
  <si>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</si>
  <si>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</si>
  <si>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</si>
  <si>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</si>
  <si>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</si>
  <si>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</si>
  <si>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</si>
  <si>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</si>
  <si>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</si>
  <si>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</si>
  <si>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</si>
  <si>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</si>
  <si>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</si>
  <si>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</si>
  <si>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</si>
  <si>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</si>
  <si>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</si>
  <si>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</si>
  <si>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</si>
  <si>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</si>
  <si>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</si>
  <si>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</si>
  <si>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</si>
  <si>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</si>
  <si>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</si>
  <si>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</si>
  <si>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</si>
  <si>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</si>
  <si>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</si>
  <si>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</si>
  <si>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</si>
  <si>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</si>
  <si>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</si>
  <si>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</si>
  <si>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</si>
  <si>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</si>
  <si>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</si>
  <si>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</si>
  <si>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</si>
  <si>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</si>
  <si>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</si>
  <si>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</si>
  <si>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</si>
  <si>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</si>
  <si>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</si>
  <si>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</si>
  <si>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</si>
  <si>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</si>
  <si>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</si>
  <si>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</si>
  <si>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</si>
  <si>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</si>
  <si>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</si>
  <si>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</si>
  <si>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</si>
  <si>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</si>
  <si>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</si>
  <si>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</si>
  <si>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</si>
  <si>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</si>
  <si>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</si>
  <si>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</si>
  <si>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</si>
  <si>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</si>
  <si>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</si>
  <si>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</si>
  <si>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</si>
  <si>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</si>
  <si>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</si>
  <si>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</si>
  <si>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</si>
  <si>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</si>
  <si>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</si>
  <si>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</si>
  <si>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</si>
  <si>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</si>
  <si>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</si>
  <si>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</si>
  <si>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</si>
  <si>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</si>
  <si>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</si>
  <si>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</si>
  <si>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</si>
  <si>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</si>
  <si>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</si>
  <si>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</si>
  <si>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</si>
  <si>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</si>
  <si>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</si>
  <si>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</si>
  <si>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</si>
  <si>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</si>
  <si>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</si>
  <si>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</si>
  <si>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</si>
  <si>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</si>
  <si>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</si>
  <si>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</si>
  <si>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</si>
  <si>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</si>
  <si>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</si>
  <si>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</si>
  <si>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</si>
  <si>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</si>
  <si>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</si>
  <si>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</si>
  <si>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</si>
  <si>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</si>
  <si>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</si>
  <si>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</si>
  <si>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</si>
  <si>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</si>
  <si>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</si>
  <si>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</si>
  <si>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</si>
  <si>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</si>
  <si>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</si>
  <si>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</si>
  <si>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</si>
  <si>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</si>
  <si>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</si>
  <si>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</si>
  <si>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</si>
  <si>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</si>
  <si>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</si>
  <si>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</si>
  <si>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</si>
  <si>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</si>
  <si>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</si>
  <si>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</si>
  <si>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</si>
  <si>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</si>
  <si>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</si>
  <si>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</si>
  <si>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</si>
  <si>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</si>
  <si>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</si>
  <si>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</si>
  <si>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</si>
  <si>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</si>
  <si>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</si>
  <si>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</si>
  <si>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</si>
  <si>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</si>
  <si>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</si>
  <si>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</si>
  <si>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</si>
  <si>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</si>
  <si>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</si>
  <si>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</si>
  <si>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</si>
  <si>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</si>
  <si>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</si>
  <si>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</si>
  <si>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</si>
  <si>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</si>
  <si>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</si>
  <si>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</si>
  <si>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</si>
  <si>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</si>
  <si>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</si>
  <si>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</si>
  <si>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</si>
  <si>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</si>
  <si>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</si>
  <si>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</si>
  <si>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</si>
  <si>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</si>
  <si>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</si>
  <si>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</si>
  <si>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</si>
  <si>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</si>
  <si>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</si>
  <si>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</si>
  <si>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</si>
  <si>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</si>
  <si>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</si>
  <si>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</si>
  <si>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</si>
  <si>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</si>
  <si>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</si>
  <si>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</si>
  <si>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</si>
  <si>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</si>
  <si>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</si>
  <si>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</si>
  <si>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</si>
  <si>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</si>
  <si>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</si>
  <si>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</si>
  <si>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</si>
  <si>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</si>
  <si>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</si>
  <si>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</si>
  <si>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</si>
  <si>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</si>
  <si>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</si>
  <si>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</si>
  <si>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</si>
  <si>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</si>
  <si>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</si>
  <si>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</si>
  <si>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</si>
  <si>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</si>
  <si>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</si>
  <si>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</si>
  <si>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</si>
  <si>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</si>
  <si>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</si>
  <si>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</si>
  <si>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</si>
  <si>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</si>
  <si>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</si>
  <si>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</si>
  <si>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</si>
  <si>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</si>
  <si>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</si>
  <si>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</si>
  <si>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</si>
  <si>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</si>
  <si>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</si>
  <si>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</si>
  <si>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</si>
  <si>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</si>
  <si>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</si>
  <si>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</si>
  <si>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</si>
  <si>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</si>
  <si>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</si>
  <si>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</si>
  <si>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</si>
  <si>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</si>
  <si>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</si>
  <si>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</si>
  <si>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</si>
  <si>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</si>
  <si>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</si>
  <si>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</si>
  <si>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</si>
  <si>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</si>
  <si>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</si>
  <si>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</si>
  <si>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</si>
  <si>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</si>
  <si>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</si>
  <si>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</si>
  <si>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</si>
  <si>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</si>
  <si>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</si>
  <si>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</si>
  <si>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</si>
  <si>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</si>
  <si>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</si>
  <si>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</si>
  <si>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</si>
  <si>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</si>
  <si>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</si>
  <si>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</si>
  <si>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</si>
  <si>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</si>
  <si>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</si>
  <si>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</si>
  <si>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</si>
  <si>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</si>
  <si>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</si>
  <si>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</si>
  <si>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</si>
  <si>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</si>
  <si>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</si>
  <si>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</si>
  <si>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</si>
  <si>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</si>
  <si>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</si>
  <si>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</si>
  <si>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</si>
  <si>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</si>
  <si>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</si>
  <si>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</si>
  <si>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</si>
  <si>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</si>
  <si>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</si>
  <si>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</si>
  <si>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</si>
  <si>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</si>
  <si>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</si>
  <si>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</si>
  <si>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</si>
  <si>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</si>
  <si>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</si>
  <si>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</si>
  <si>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</si>
  <si>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</si>
  <si>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</si>
  <si>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</si>
  <si>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</si>
  <si>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</si>
  <si>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</si>
  <si>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</si>
  <si>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</si>
  <si>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</si>
  <si>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</si>
  <si>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</si>
  <si>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</si>
  <si>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</si>
  <si>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</si>
  <si>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</si>
  <si>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</si>
  <si>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</si>
  <si>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</si>
  <si>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</si>
  <si>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</si>
  <si>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</si>
  <si>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</si>
  <si>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</si>
  <si>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</si>
  <si>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</si>
  <si>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</si>
  <si>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</si>
  <si>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</si>
  <si>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</si>
  <si>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</si>
  <si>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</si>
  <si>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</si>
  <si>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</si>
  <si>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</si>
  <si>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</si>
  <si>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</si>
  <si>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</si>
  <si>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</si>
  <si>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</si>
  <si>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</si>
  <si>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</si>
  <si>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</si>
  <si>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</si>
  <si>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</si>
  <si>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</si>
  <si>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</si>
  <si>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</si>
  <si>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</si>
  <si>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</si>
  <si>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</si>
  <si>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</si>
  <si>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</si>
  <si>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</si>
  <si>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</si>
  <si>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</si>
  <si>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</si>
  <si>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</si>
  <si>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</si>
  <si>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</si>
  <si>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</si>
  <si>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</si>
  <si>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</si>
  <si>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</si>
  <si>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</si>
  <si>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</si>
  <si>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</si>
  <si>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</si>
  <si>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</si>
  <si>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</si>
  <si>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</si>
  <si>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</si>
  <si>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</si>
  <si>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</si>
  <si>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</si>
  <si>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</si>
  <si>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</si>
  <si>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</si>
  <si>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</si>
  <si>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</si>
  <si>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</si>
  <si>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</si>
  <si>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</si>
  <si>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</si>
  <si>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</si>
  <si>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</si>
  <si>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</si>
  <si>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</si>
  <si>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</si>
  <si>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</si>
  <si>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</si>
  <si>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</si>
  <si>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</si>
  <si>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</si>
  <si>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</si>
  <si>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</si>
  <si>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</si>
  <si>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</si>
  <si>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</si>
  <si>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</si>
  <si>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</si>
  <si>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</si>
  <si>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</si>
  <si>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</si>
  <si>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</si>
  <si>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</si>
  <si>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</si>
  <si>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</si>
  <si>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</si>
  <si>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</si>
  <si>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</si>
  <si>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</si>
  <si>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</si>
  <si>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</si>
  <si>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</si>
  <si>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</si>
  <si>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</si>
  <si>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</si>
  <si>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</si>
  <si>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</si>
  <si>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</si>
  <si>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</si>
  <si>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</si>
  <si>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</si>
  <si>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</si>
  <si>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</si>
  <si>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</si>
  <si>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</si>
  <si>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</si>
  <si>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</si>
  <si>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</si>
  <si>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</si>
  <si>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</si>
  <si>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</si>
  <si>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</si>
  <si>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</si>
  <si>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</si>
  <si>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</si>
  <si>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</si>
  <si>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</si>
  <si>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</si>
  <si>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</si>
  <si>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</si>
  <si>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</si>
  <si>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</si>
  <si>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</si>
  <si>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</si>
  <si>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</si>
  <si>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</si>
  <si>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</si>
  <si>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</si>
  <si>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</si>
  <si>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</si>
  <si>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</si>
  <si>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</si>
  <si>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</si>
  <si>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</si>
  <si>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</si>
  <si>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</si>
  <si>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</si>
  <si>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</si>
  <si>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</si>
  <si>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</si>
  <si>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</si>
  <si>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</si>
  <si>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</si>
  <si>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</si>
  <si>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</si>
  <si>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</si>
  <si>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</si>
  <si>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</si>
  <si>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</si>
  <si>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</si>
  <si>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</si>
  <si>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</si>
  <si>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</si>
  <si>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</si>
  <si>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</si>
  <si>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</si>
  <si>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</si>
  <si>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</si>
  <si>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</si>
  <si>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</si>
  <si>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</si>
  <si>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</si>
  <si>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</si>
  <si>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</si>
  <si>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</si>
  <si>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</si>
  <si>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</si>
  <si>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</si>
  <si>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</si>
  <si>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</si>
  <si>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</si>
  <si>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</si>
  <si>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</si>
  <si>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</si>
  <si>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</si>
  <si>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</si>
  <si>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</si>
  <si>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</si>
  <si>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</si>
  <si>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</si>
  <si>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</si>
  <si>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</si>
  <si>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</si>
  <si>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</si>
  <si>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</si>
  <si>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</si>
  <si>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</si>
  <si>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</si>
  <si>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</si>
  <si>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</si>
  <si>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</si>
  <si>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</si>
  <si>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</si>
  <si>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</si>
  <si>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</si>
  <si>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</si>
  <si>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</si>
  <si>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</si>
  <si>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</si>
  <si>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</si>
  <si>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</si>
  <si>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</si>
  <si>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</si>
  <si>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</si>
  <si>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</si>
  <si>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</si>
  <si>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</si>
  <si>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</si>
  <si>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</si>
  <si>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</si>
  <si>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</si>
  <si>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</si>
  <si>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</si>
  <si>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</si>
  <si>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</si>
  <si>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</si>
  <si>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</si>
  <si>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</si>
  <si>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</si>
  <si>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</si>
  <si>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</si>
  <si>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</si>
  <si>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</si>
  <si>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</si>
  <si>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</si>
  <si>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</si>
  <si>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</si>
  <si>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</si>
  <si>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</si>
  <si>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</si>
  <si>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</si>
  <si>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</si>
  <si>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</si>
  <si>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</si>
  <si>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</si>
  <si>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</si>
  <si>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</si>
  <si>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</si>
  <si>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</si>
  <si>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</si>
  <si>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</si>
  <si>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</si>
  <si>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</si>
  <si>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</si>
  <si>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</si>
  <si>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</si>
  <si>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</si>
  <si>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</si>
  <si>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</si>
  <si>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</si>
  <si>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</si>
  <si>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</si>
  <si>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</si>
  <si>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</si>
  <si>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</si>
  <si>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</si>
  <si>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</si>
  <si>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</si>
  <si>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</si>
  <si>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</si>
  <si>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</si>
  <si>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</si>
  <si>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</si>
  <si>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</si>
  <si>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</si>
  <si>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</si>
  <si>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</si>
  <si>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</si>
  <si>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</si>
  <si>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</si>
  <si>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</si>
  <si>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</si>
  <si>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</si>
  <si>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</si>
  <si>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</si>
  <si>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</si>
  <si>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</si>
  <si>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</si>
  <si>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</si>
  <si>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</si>
  <si>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</si>
  <si>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</si>
  <si>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</si>
  <si>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</si>
  <si>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</si>
  <si>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</si>
  <si>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</si>
  <si>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</si>
  <si>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</si>
  <si>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</si>
  <si>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</si>
  <si>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</si>
  <si>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</si>
  <si>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</si>
  <si>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</si>
  <si>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</si>
  <si>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</si>
  <si>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</si>
  <si>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</si>
  <si>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</si>
  <si>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</si>
  <si>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</si>
  <si>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</si>
  <si>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</si>
  <si>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</si>
  <si>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</si>
  <si>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</si>
  <si>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</si>
  <si>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</si>
  <si>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</si>
  <si>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</si>
  <si>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</si>
  <si>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</si>
  <si>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</si>
  <si>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</si>
  <si>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</si>
  <si>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</si>
  <si>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</si>
  <si>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</si>
  <si>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</si>
  <si>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</si>
  <si>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</si>
  <si>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</si>
  <si>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</si>
  <si>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</si>
  <si>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</si>
  <si>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</si>
  <si>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</si>
  <si>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</si>
  <si>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</si>
  <si>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</si>
  <si>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</si>
  <si>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</si>
  <si>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</si>
  <si>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</si>
  <si>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</si>
  <si>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</si>
  <si>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</si>
  <si>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</si>
  <si>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</si>
  <si>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</si>
  <si>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</si>
  <si>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</si>
  <si>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</si>
  <si>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</si>
  <si>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</si>
  <si>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</si>
  <si>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</si>
  <si>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</si>
  <si>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</si>
  <si>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</si>
  <si>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</si>
  <si>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</si>
  <si>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</si>
  <si>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</si>
  <si>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</si>
  <si>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</si>
  <si>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</si>
  <si>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</si>
  <si>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</si>
  <si>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</si>
  <si>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</si>
  <si>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</si>
  <si>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</si>
  <si>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</si>
  <si>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</si>
  <si>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</si>
  <si>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</si>
  <si>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</si>
  <si>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</si>
  <si>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</si>
  <si>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</si>
  <si>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</si>
  <si>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</si>
  <si>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</si>
  <si>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</si>
  <si>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</si>
  <si>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</si>
  <si>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</si>
  <si>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</si>
  <si>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</si>
  <si>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</si>
  <si>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</si>
  <si>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</si>
  <si>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</si>
  <si>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</si>
  <si>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</si>
  <si>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</si>
  <si>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</si>
  <si>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</si>
  <si>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</si>
  <si>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</si>
  <si>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</si>
  <si>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</si>
  <si>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</si>
  <si>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</si>
  <si>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</si>
  <si>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</si>
  <si>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</si>
  <si>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</si>
  <si>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</si>
  <si>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</si>
  <si>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</si>
  <si>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</si>
  <si>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</si>
  <si>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</si>
  <si>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</si>
  <si>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</si>
  <si>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</si>
  <si>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</si>
  <si>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</si>
  <si>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</si>
  <si>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</si>
  <si>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</si>
  <si>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</si>
  <si>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</si>
  <si>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</si>
  <si>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</si>
  <si>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</si>
  <si>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</si>
  <si>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</si>
  <si>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</si>
  <si>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</si>
  <si>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</si>
  <si>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</si>
  <si>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</si>
  <si>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</si>
  <si>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</si>
  <si>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</si>
  <si>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</si>
  <si>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</si>
  <si>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</si>
  <si>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</si>
  <si>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</si>
  <si>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</si>
  <si>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</si>
  <si>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</si>
  <si>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</si>
  <si>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</si>
  <si>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</si>
  <si>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</si>
  <si>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</si>
  <si>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</si>
  <si>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</si>
  <si>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</si>
  <si>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</si>
  <si>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</si>
  <si>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</si>
  <si>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</si>
  <si>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</si>
  <si>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</si>
  <si>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</si>
  <si>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</si>
  <si>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</si>
  <si>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</si>
  <si>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</si>
  <si>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</si>
  <si>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</si>
  <si>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</si>
  <si>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</si>
  <si>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</si>
  <si>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</si>
  <si>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</si>
  <si>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</si>
  <si>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</si>
  <si>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</si>
  <si>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</si>
  <si>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</si>
  <si>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</si>
  <si>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</si>
  <si>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</si>
  <si>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</si>
  <si>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</si>
  <si>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</si>
  <si>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</si>
  <si>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</si>
  <si>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</si>
  <si>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</si>
  <si>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</si>
  <si>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</si>
  <si>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</si>
  <si>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</si>
  <si>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</si>
  <si>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</si>
  <si>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</si>
  <si>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</si>
  <si>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</si>
  <si>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</si>
  <si>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</si>
  <si>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</si>
  <si>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</si>
  <si>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</si>
  <si>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</si>
  <si>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</si>
  <si>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</si>
  <si>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</si>
  <si>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</si>
  <si>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</si>
  <si>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</si>
  <si>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</si>
  <si>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</si>
  <si>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</si>
  <si>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</si>
  <si>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</si>
  <si>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</si>
  <si>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</si>
  <si>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</si>
  <si>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</si>
  <si>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</si>
  <si>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</si>
  <si>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</si>
  <si>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</si>
  <si>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</si>
  <si>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</si>
  <si>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</si>
  <si>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</si>
  <si>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</si>
  <si>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</si>
  <si>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</si>
  <si>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</si>
  <si>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</si>
  <si>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</si>
  <si>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</si>
  <si>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</si>
  <si>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</si>
  <si>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</si>
  <si>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</si>
  <si>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</si>
  <si>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</si>
  <si>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</si>
  <si>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</si>
  <si>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</si>
  <si>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</si>
  <si>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</si>
  <si>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</si>
  <si>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</si>
  <si>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</si>
  <si>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</si>
  <si>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</si>
  <si>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</si>
  <si>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</si>
  <si>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</si>
  <si>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</si>
  <si>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</si>
  <si>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</si>
  <si>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</si>
  <si>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</si>
  <si>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</si>
  <si>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</si>
  <si>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</si>
  <si>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</si>
  <si>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</si>
  <si>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</si>
  <si>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</si>
  <si>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</si>
  <si>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</si>
  <si>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</si>
  <si>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</si>
  <si>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</si>
  <si>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</si>
  <si>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</si>
  <si>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</si>
  <si>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</si>
  <si>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</si>
  <si>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</si>
  <si>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</si>
  <si>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</si>
  <si>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</si>
  <si>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</si>
  <si>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</si>
  <si>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</si>
  <si>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</si>
  <si>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</si>
  <si>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</si>
  <si>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</si>
  <si>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</si>
  <si>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</si>
  <si>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</si>
  <si>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</si>
  <si>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</si>
  <si>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</si>
  <si>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</si>
  <si>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</si>
  <si>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</si>
  <si>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</si>
  <si>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</si>
  <si>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</si>
  <si>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</si>
  <si>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</si>
  <si>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</si>
  <si>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</si>
  <si>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</si>
  <si>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</si>
  <si>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</si>
  <si>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</si>
  <si>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</si>
  <si>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</si>
  <si>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</si>
  <si>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</si>
  <si>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</si>
  <si>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</si>
  <si>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</si>
  <si>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</si>
  <si>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</si>
  <si>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</si>
  <si>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</si>
  <si>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</si>
  <si>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</si>
  <si>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</si>
  <si>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</si>
  <si>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</si>
  <si>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</si>
  <si>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</si>
  <si>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</si>
  <si>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</si>
  <si>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</si>
  <si>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</si>
  <si>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</si>
  <si>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</si>
  <si>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</si>
  <si>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</si>
  <si>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</si>
  <si>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</si>
  <si>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</si>
  <si>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</si>
  <si>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</si>
  <si>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</si>
  <si>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</si>
  <si>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</si>
  <si>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</si>
  <si>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</si>
  <si>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</si>
  <si>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</si>
  <si>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</si>
  <si>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</si>
  <si>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</si>
  <si>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</si>
  <si>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</si>
  <si>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</si>
  <si>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</si>
  <si>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</si>
  <si>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</si>
  <si>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</si>
  <si>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</si>
  <si>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</si>
  <si>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</si>
  <si>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</si>
  <si>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</si>
  <si>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</si>
  <si>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</si>
  <si>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</si>
  <si>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</si>
  <si>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</si>
  <si>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</si>
  <si>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</si>
  <si>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</si>
  <si>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</si>
  <si>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</si>
  <si>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</si>
  <si>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</si>
  <si>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</si>
  <si>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</si>
  <si>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</si>
  <si>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</si>
  <si>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</si>
  <si>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</si>
  <si>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</si>
  <si>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</si>
  <si>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</si>
  <si>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</si>
  <si>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</si>
  <si>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</si>
  <si>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</si>
  <si>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</si>
  <si>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</si>
  <si>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</si>
  <si>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</si>
  <si>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</si>
  <si>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</si>
  <si>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</si>
  <si>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</si>
  <si>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</si>
  <si>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</si>
  <si>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</si>
  <si>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</si>
  <si>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</si>
  <si>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</si>
  <si>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</si>
  <si>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</si>
  <si>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</si>
  <si>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</si>
  <si>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</si>
  <si>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</si>
  <si>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</si>
  <si>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</si>
  <si>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</si>
  <si>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</si>
  <si>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</si>
  <si>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</si>
  <si>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</si>
  <si>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</si>
  <si>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</si>
  <si>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</si>
  <si>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</si>
  <si>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</si>
  <si>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</si>
  <si>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</si>
  <si>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</si>
  <si>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</si>
  <si>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</si>
  <si>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</si>
  <si>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</si>
  <si>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</si>
  <si>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</si>
  <si>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</si>
  <si>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</si>
  <si>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</si>
  <si>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</si>
  <si>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</si>
  <si>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</si>
  <si>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</si>
  <si>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</si>
  <si>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</si>
  <si>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</si>
  <si>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</si>
  <si>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</si>
  <si>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</si>
  <si>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</si>
  <si>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</si>
  <si>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</si>
  <si>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</si>
  <si>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</si>
  <si>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</si>
  <si>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</si>
  <si>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</si>
  <si>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</si>
  <si>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</si>
  <si>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</si>
  <si>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</si>
  <si>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</si>
  <si>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</si>
  <si>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</si>
  <si>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</si>
  <si>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</si>
  <si>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</si>
  <si>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</si>
  <si>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</si>
  <si>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</si>
  <si>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</si>
  <si>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</si>
  <si>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</si>
  <si>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</si>
  <si>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</si>
  <si>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</si>
  <si>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</si>
  <si>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</si>
  <si>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</si>
  <si>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</si>
  <si>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</si>
  <si>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</si>
  <si>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</si>
  <si>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</si>
  <si>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</si>
  <si>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</si>
  <si>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</si>
  <si>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</si>
  <si>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</si>
  <si>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</si>
  <si>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</si>
  <si>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</si>
  <si>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</si>
  <si>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</si>
  <si>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</si>
  <si>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</si>
  <si>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</si>
  <si>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</si>
  <si>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</si>
  <si>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</si>
  <si>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</si>
  <si>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</si>
  <si>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</si>
  <si>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</si>
  <si>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</si>
  <si>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</si>
  <si>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</si>
  <si>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</si>
  <si>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</si>
  <si>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</si>
  <si>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</si>
  <si>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</si>
  <si>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</si>
  <si>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</si>
  <si>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</si>
  <si>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</si>
  <si>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</si>
  <si>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</si>
  <si>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</si>
  <si>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</si>
  <si>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</si>
  <si>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</si>
  <si>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</si>
  <si>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</si>
  <si>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</si>
  <si>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</si>
  <si>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</si>
  <si>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</si>
  <si>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</si>
  <si>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</si>
  <si>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</si>
  <si>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</si>
  <si>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</si>
  <si>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</si>
  <si>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</si>
  <si>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</si>
  <si>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</si>
  <si>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</si>
  <si>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</si>
  <si>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</si>
  <si>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</si>
  <si>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</si>
  <si>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</si>
  <si>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</si>
  <si>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</si>
  <si>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</si>
  <si>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</si>
  <si>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</si>
  <si>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</si>
  <si>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</si>
  <si>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</si>
  <si>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</si>
  <si>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</si>
  <si>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</si>
  <si>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</si>
  <si>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</si>
  <si>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</si>
  <si>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</si>
  <si>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</si>
  <si>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</si>
  <si>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</si>
  <si>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</si>
  <si>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</si>
  <si>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</si>
  <si>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</si>
  <si>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</si>
  <si>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</si>
  <si>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</si>
  <si>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</si>
  <si>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</si>
  <si>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</si>
  <si>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</si>
  <si>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</si>
  <si>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</si>
  <si>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</si>
  <si>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</si>
  <si>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</si>
  <si>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</si>
  <si>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</si>
  <si>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</si>
  <si>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</si>
  <si>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</si>
  <si>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</si>
  <si>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</si>
  <si>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</si>
  <si>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</si>
  <si>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</si>
  <si>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</si>
  <si>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</si>
  <si>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</si>
  <si>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</si>
  <si>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</si>
  <si>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</si>
  <si>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</si>
  <si>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</si>
  <si>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</si>
  <si>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</si>
  <si>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</si>
  <si>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</si>
  <si>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</si>
  <si>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</si>
  <si>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</si>
  <si>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</si>
  <si>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</si>
  <si>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</si>
  <si>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</si>
  <si>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</si>
  <si>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</si>
  <si>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</si>
  <si>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</si>
  <si>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</si>
  <si>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</si>
  <si>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</si>
  <si>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</si>
  <si>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</si>
  <si>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</si>
  <si>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</si>
  <si>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</si>
  <si>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</si>
  <si>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</si>
  <si>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</si>
  <si>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</si>
  <si>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</si>
  <si>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</si>
  <si>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</si>
  <si>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</si>
  <si>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</si>
  <si>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</si>
  <si>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</si>
  <si>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</si>
  <si>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</si>
  <si>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</si>
  <si>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</si>
  <si>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</si>
  <si>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</si>
  <si>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</si>
  <si>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</si>
  <si>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</si>
  <si>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</si>
  <si>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</si>
  <si>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</si>
  <si>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</si>
  <si>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</si>
  <si>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</si>
  <si>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</si>
  <si>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</si>
  <si>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</si>
  <si>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</si>
  <si>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</si>
  <si>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</si>
  <si>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</si>
  <si>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</si>
  <si>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</si>
  <si>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</si>
  <si>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</si>
  <si>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</si>
  <si>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</si>
  <si>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</si>
  <si>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</si>
  <si>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</si>
  <si>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</si>
  <si>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</si>
  <si>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</si>
  <si>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</si>
  <si>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</si>
  <si>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</si>
  <si>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</si>
  <si>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</si>
  <si>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</si>
  <si>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</si>
  <si>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</si>
  <si>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</si>
  <si>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</si>
  <si>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</si>
  <si>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</si>
  <si>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</si>
  <si>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</si>
  <si>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</si>
  <si>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</si>
  <si>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</si>
  <si>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</si>
  <si>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</si>
  <si>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</si>
  <si>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</si>
  <si>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</si>
  <si>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</si>
  <si>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</si>
  <si>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</si>
  <si>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</si>
  <si>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</si>
  <si>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</si>
  <si>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</si>
  <si>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</si>
  <si>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</si>
  <si>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</si>
  <si>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</si>
  <si>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</si>
  <si>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</si>
  <si>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</si>
  <si>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</si>
  <si>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</si>
  <si>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</si>
  <si>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</si>
  <si>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</si>
  <si>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</si>
  <si>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</si>
  <si>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</si>
  <si>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</si>
  <si>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</si>
  <si>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</si>
  <si>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</si>
  <si>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</si>
  <si>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</si>
  <si>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</si>
  <si>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</si>
  <si>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</si>
  <si>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</si>
  <si>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</si>
  <si>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</si>
  <si>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</si>
  <si>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</si>
  <si>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</si>
  <si>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</si>
  <si>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</si>
  <si>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</si>
  <si>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</si>
  <si>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</si>
  <si>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</si>
  <si>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</si>
  <si>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</si>
  <si>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</si>
  <si>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</si>
  <si>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</si>
  <si>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</si>
  <si>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</si>
  <si>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</si>
  <si>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</si>
  <si>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</si>
  <si>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</si>
  <si>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</si>
  <si>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</si>
  <si>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</si>
  <si>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</si>
  <si>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</si>
  <si>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</si>
  <si>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</si>
  <si>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</si>
  <si>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</si>
  <si>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</si>
  <si>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</si>
  <si>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</si>
  <si>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</si>
  <si>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</si>
  <si>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</si>
  <si>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</si>
  <si>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</si>
  <si>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</si>
  <si>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</si>
  <si>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</si>
  <si>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</si>
  <si>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</si>
  <si>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</si>
  <si>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</si>
  <si>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</si>
  <si>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</si>
  <si>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</si>
  <si>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</si>
  <si>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</si>
  <si>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</si>
  <si>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</si>
  <si>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</si>
  <si>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</si>
  <si>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</si>
  <si>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</si>
  <si>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</si>
  <si>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</si>
  <si>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</si>
  <si>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</si>
  <si>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</si>
  <si>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</si>
  <si>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</si>
  <si>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</si>
  <si>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</si>
  <si>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</si>
  <si>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</si>
  <si>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</si>
  <si>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</si>
  <si>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</si>
  <si>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</si>
  <si>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</si>
  <si>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</si>
  <si>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</si>
  <si>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</si>
  <si>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</si>
  <si>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</si>
  <si>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</si>
  <si>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</si>
  <si>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</si>
  <si>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</si>
  <si>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</si>
  <si>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</si>
  <si>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</si>
  <si>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</si>
  <si>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</si>
  <si>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</si>
  <si>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</si>
  <si>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</si>
  <si>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</si>
  <si>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</si>
  <si>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</si>
  <si>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</si>
  <si>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</si>
  <si>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</si>
  <si>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</si>
  <si>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</si>
  <si>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</si>
  <si>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</si>
  <si>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</si>
  <si>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</si>
  <si>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</si>
  <si>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</si>
  <si>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</si>
  <si>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</si>
  <si>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</si>
  <si>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</si>
  <si>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</si>
  <si>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</si>
  <si>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</si>
  <si>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</si>
  <si>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</si>
  <si>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</si>
  <si>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</si>
  <si>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</si>
  <si>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</si>
  <si>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</si>
  <si>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</si>
  <si>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</si>
  <si>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</si>
  <si>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</si>
  <si>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</si>
  <si>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</si>
  <si>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</si>
  <si>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</si>
  <si>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</si>
  <si>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</si>
  <si>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</si>
  <si>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</si>
  <si>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</si>
  <si>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</si>
  <si>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</si>
  <si>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</si>
  <si>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</si>
  <si>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</si>
  <si>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</si>
  <si>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</si>
  <si>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</si>
  <si>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</si>
  <si>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</si>
  <si>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</si>
  <si>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</si>
  <si>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</si>
  <si>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</si>
  <si>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</si>
  <si>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</si>
  <si>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</si>
  <si>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</si>
  <si>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</si>
  <si>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</si>
  <si>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</si>
  <si>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</si>
  <si>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</si>
  <si>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</si>
  <si>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</si>
  <si>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</si>
  <si>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</si>
  <si>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</si>
  <si>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</si>
  <si>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</si>
  <si>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</si>
  <si>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</si>
  <si>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</si>
  <si>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</si>
  <si>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</si>
  <si>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</si>
  <si>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</si>
  <si>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</si>
  <si>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</si>
  <si>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</si>
  <si>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</si>
  <si>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</si>
  <si>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</si>
  <si>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</si>
  <si>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</si>
  <si>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</si>
  <si>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</si>
  <si>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</si>
  <si>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</si>
  <si>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</si>
  <si>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</si>
  <si>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</si>
  <si>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</si>
  <si>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</si>
  <si>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</si>
  <si>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</si>
  <si>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</si>
  <si>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</si>
  <si>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</si>
  <si>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</si>
  <si>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</si>
  <si>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</si>
  <si>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</si>
  <si>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</si>
  <si>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</si>
  <si>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</si>
  <si>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</si>
  <si>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</si>
  <si>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</si>
  <si>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</si>
  <si>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</si>
  <si>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</si>
  <si>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</si>
  <si>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</si>
  <si>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</si>
  <si>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</si>
  <si>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</si>
  <si>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</si>
  <si>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</si>
  <si>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</si>
  <si>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</si>
  <si>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</si>
  <si>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</si>
  <si>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</si>
  <si>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</si>
  <si>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</si>
  <si>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</si>
  <si>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</si>
  <si>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</si>
  <si>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</si>
  <si>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</si>
  <si>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</si>
  <si>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</si>
  <si>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</si>
  <si>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</si>
  <si>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</si>
  <si>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</si>
  <si>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</si>
  <si>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</si>
  <si>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</si>
  <si>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</si>
  <si>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</si>
  <si>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</si>
  <si>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</si>
  <si>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</si>
  <si>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</si>
  <si>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</si>
  <si>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</si>
  <si>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</si>
  <si>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</si>
  <si>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</si>
  <si>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</si>
  <si>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</si>
  <si>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</si>
  <si>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</si>
  <si>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</si>
  <si>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</si>
  <si>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</si>
  <si>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</si>
  <si>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</si>
  <si>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</si>
  <si>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</si>
  <si>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</si>
  <si>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</si>
  <si>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</si>
  <si>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</si>
  <si>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</si>
  <si>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</si>
  <si>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</si>
  <si>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</si>
  <si>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</si>
  <si>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</si>
  <si>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</si>
  <si>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</si>
  <si>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</si>
  <si>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</si>
  <si>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</si>
  <si>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</si>
  <si>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</si>
  <si>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</si>
  <si>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</si>
  <si>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</si>
  <si>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</si>
  <si>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</si>
  <si>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</si>
  <si>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</si>
  <si>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</si>
  <si>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</si>
  <si>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</si>
  <si>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</si>
  <si>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</si>
  <si>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</si>
  <si>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</si>
  <si>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</si>
  <si>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</si>
  <si>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</si>
  <si>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</si>
  <si>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</si>
  <si>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</si>
  <si>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</si>
  <si>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</si>
  <si>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</si>
  <si>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</si>
  <si>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</si>
  <si>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</si>
  <si>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</si>
  <si>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</si>
  <si>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</si>
  <si>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</si>
  <si>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</si>
  <si>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</si>
  <si>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</si>
  <si>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</si>
  <si>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</si>
  <si>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</si>
  <si>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</si>
  <si>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</si>
  <si>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</si>
  <si>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</si>
  <si>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</si>
  <si>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</si>
  <si>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</si>
  <si>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</si>
  <si>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</si>
  <si>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</si>
  <si>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</si>
  <si>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</si>
  <si>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</si>
  <si>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</si>
  <si>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</si>
  <si>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</si>
  <si>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</si>
  <si>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</si>
  <si>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</si>
  <si>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</si>
  <si>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</si>
  <si>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</si>
  <si>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</si>
  <si>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</si>
  <si>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</si>
  <si>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</si>
  <si>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</si>
  <si>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</si>
  <si>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</si>
  <si>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</si>
  <si>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</si>
  <si>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</si>
  <si>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</si>
  <si>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</si>
  <si>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</si>
  <si>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</si>
  <si>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</si>
  <si>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</si>
  <si>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</si>
  <si>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</si>
  <si>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</si>
  <si>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</si>
  <si>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</si>
  <si>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</si>
  <si>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</si>
  <si>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</si>
  <si>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</si>
  <si>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</si>
  <si>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</si>
  <si>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</si>
  <si>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</si>
  <si>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</si>
  <si>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</si>
  <si>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</si>
  <si>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</si>
  <si>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</si>
  <si>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</si>
  <si>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</si>
  <si>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</si>
  <si>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</si>
  <si>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</si>
  <si>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</si>
  <si>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</si>
  <si>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</si>
  <si>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</si>
  <si>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</si>
  <si>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</si>
  <si>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</si>
  <si>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</si>
  <si>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</si>
  <si>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</si>
  <si>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</si>
  <si>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</si>
  <si>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</si>
  <si>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</si>
  <si>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</si>
  <si>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</si>
  <si>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</si>
  <si>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</si>
  <si>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</si>
  <si>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</si>
  <si>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</si>
  <si>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</si>
  <si>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</si>
  <si>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</si>
  <si>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</si>
  <si>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</si>
  <si>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</si>
  <si>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</si>
  <si>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</si>
  <si>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</si>
  <si>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</si>
  <si>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</si>
  <si>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</si>
  <si>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</si>
  <si>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</si>
  <si>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</si>
  <si>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</si>
  <si>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</si>
  <si>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</si>
  <si>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</si>
  <si>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</si>
  <si>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</si>
  <si>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</si>
  <si>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</si>
  <si>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</si>
  <si>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</si>
  <si>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</si>
  <si>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</si>
  <si>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</si>
  <si>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</si>
  <si>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</si>
  <si>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</si>
  <si>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</si>
  <si>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</si>
  <si>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</si>
  <si>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</si>
  <si>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</si>
  <si>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</si>
  <si>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</si>
  <si>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</si>
  <si>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</si>
  <si>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</si>
  <si>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</si>
  <si>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</si>
  <si>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</si>
  <si>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</si>
  <si>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</si>
  <si>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</si>
  <si>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</si>
  <si>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</si>
  <si>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</si>
  <si>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</si>
  <si>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</si>
  <si>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</si>
  <si>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</si>
  <si>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</si>
  <si>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</si>
  <si>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</si>
  <si>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</si>
  <si>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</si>
  <si>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</si>
  <si>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</si>
  <si>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</si>
  <si>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</si>
  <si>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</si>
  <si>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</si>
  <si>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</si>
  <si>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</si>
  <si>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</si>
  <si>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</si>
  <si>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</si>
  <si>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</si>
  <si>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</si>
  <si>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</si>
  <si>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</si>
  <si>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</si>
  <si>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</si>
  <si>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</si>
  <si>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</si>
  <si>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</si>
  <si>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</si>
  <si>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</si>
  <si>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</si>
  <si>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</si>
  <si>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</si>
  <si>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</si>
  <si>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</si>
  <si>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</si>
  <si>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</si>
  <si>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</si>
  <si>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</si>
  <si>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</si>
  <si>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</si>
  <si>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</si>
  <si>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</si>
  <si>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</si>
  <si>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</si>
  <si>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</si>
  <si>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</si>
  <si>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</si>
  <si>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</si>
  <si>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</si>
  <si>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</si>
  <si>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</si>
  <si>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</si>
  <si>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</si>
  <si>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</si>
  <si>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</si>
  <si>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</si>
  <si>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</si>
  <si>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</si>
  <si>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</si>
  <si>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</si>
  <si>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</si>
  <si>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</si>
  <si>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</si>
  <si>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</si>
  <si>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</si>
  <si>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</si>
  <si>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</si>
  <si>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</si>
  <si>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</si>
  <si>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</si>
  <si>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</si>
  <si>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</si>
  <si>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</si>
  <si>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</si>
  <si>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</si>
  <si>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</si>
  <si>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</si>
  <si>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</si>
  <si>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</si>
  <si>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</si>
  <si>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</si>
  <si>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</si>
  <si>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</si>
  <si>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</si>
  <si>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</si>
  <si>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</si>
  <si>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</si>
  <si>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</si>
  <si>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</si>
  <si>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</si>
  <si>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</si>
  <si>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</si>
  <si>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</si>
  <si>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</si>
  <si>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</si>
  <si>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</si>
  <si>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</si>
  <si>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</si>
  <si>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</si>
  <si>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</si>
  <si>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</si>
  <si>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</si>
  <si>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</si>
  <si>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</si>
  <si>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</si>
  <si>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</si>
  <si>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</si>
  <si>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</si>
  <si>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</si>
  <si>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</si>
  <si>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</si>
  <si>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</si>
  <si>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</si>
  <si>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</si>
  <si>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</si>
  <si>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</si>
  <si>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</si>
  <si>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</si>
  <si>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</si>
  <si>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</si>
  <si>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</si>
  <si>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</si>
  <si>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</si>
  <si>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</si>
  <si>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</si>
  <si>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</si>
  <si>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</si>
  <si>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</si>
  <si>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</si>
  <si>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</si>
  <si>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</si>
  <si>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</si>
  <si>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</si>
  <si>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</si>
  <si>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</si>
  <si>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</si>
  <si>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</si>
  <si>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</si>
  <si>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</si>
  <si>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</si>
  <si>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</si>
  <si>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</si>
  <si>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</si>
  <si>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</si>
  <si>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</si>
  <si>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</si>
  <si>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</si>
  <si>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</si>
  <si>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</si>
  <si>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</si>
  <si>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</si>
  <si>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</si>
  <si>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</si>
  <si>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</si>
  <si>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</si>
  <si>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</si>
  <si>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</si>
  <si>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</si>
  <si>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</si>
  <si>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</si>
  <si>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</si>
  <si>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</si>
  <si>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</si>
  <si>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</si>
  <si>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</si>
  <si>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</si>
  <si>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</si>
  <si>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</si>
  <si>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</si>
  <si>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</si>
  <si>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</si>
  <si>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</si>
  <si>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</si>
  <si>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</si>
  <si>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</si>
  <si>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</si>
  <si>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</si>
  <si>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</si>
  <si>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</si>
  <si>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</si>
  <si>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</si>
  <si>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</si>
  <si>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</si>
  <si>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</si>
  <si>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</si>
  <si>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</si>
  <si>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</si>
  <si>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</si>
  <si>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</si>
  <si>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</si>
  <si>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</si>
  <si>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</si>
  <si>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</si>
  <si>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</si>
  <si>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</si>
  <si>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</si>
  <si>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</si>
  <si>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</si>
  <si>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</si>
  <si>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</si>
  <si>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</si>
  <si>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</si>
  <si>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</si>
  <si>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</si>
  <si>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</si>
  <si>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</si>
  <si>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</si>
  <si>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</si>
  <si>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</si>
  <si>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</si>
  <si>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</si>
  <si>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</si>
  <si>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</si>
  <si>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</si>
  <si>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</si>
  <si>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</si>
  <si>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</si>
  <si>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</si>
  <si>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</si>
  <si>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</si>
  <si>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</si>
  <si>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</si>
  <si>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</si>
  <si>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</si>
  <si>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</si>
  <si>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</si>
  <si>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</si>
  <si>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</si>
  <si>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</si>
  <si>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</si>
  <si>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</si>
  <si>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</si>
  <si>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</si>
  <si>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</si>
  <si>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</si>
  <si>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</si>
  <si>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</si>
  <si>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</si>
  <si>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</si>
  <si>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</si>
  <si>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</si>
  <si>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</si>
  <si>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</si>
  <si>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</si>
  <si>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</si>
  <si>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</si>
  <si>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</si>
  <si>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</si>
  <si>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</si>
  <si>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</si>
  <si>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</si>
  <si>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</si>
  <si>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</si>
  <si>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</si>
  <si>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</si>
  <si>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</si>
  <si>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</si>
  <si>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</si>
  <si>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</si>
  <si>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</si>
  <si>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</si>
  <si>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</si>
  <si>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</si>
  <si>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</si>
  <si>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</si>
  <si>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</si>
  <si>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</si>
  <si>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</si>
  <si>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</si>
  <si>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</si>
  <si>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</si>
  <si>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</si>
  <si>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</si>
  <si>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</si>
  <si>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</si>
  <si>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</si>
  <si>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</si>
  <si>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</si>
  <si>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</si>
  <si>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</si>
  <si>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</si>
  <si>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</si>
  <si>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</si>
  <si>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</si>
  <si>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</si>
  <si>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</si>
  <si>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</si>
  <si>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</si>
  <si>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</si>
  <si>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</si>
  <si>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</si>
  <si>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</si>
  <si>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</si>
  <si>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</si>
  <si>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</si>
  <si>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</si>
  <si>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</si>
  <si>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</si>
  <si>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</si>
  <si>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</si>
  <si>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</si>
  <si>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</si>
  <si>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</si>
  <si>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</si>
  <si>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</si>
  <si>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</si>
  <si>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</si>
  <si>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</si>
  <si>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</si>
  <si>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</si>
  <si>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</si>
  <si>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</si>
  <si>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</si>
  <si>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</si>
  <si>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</si>
  <si>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</si>
  <si>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</si>
  <si>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</si>
  <si>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</si>
  <si>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</si>
  <si>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</si>
  <si>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</si>
  <si>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</si>
  <si>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</si>
  <si>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</si>
  <si>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</si>
  <si>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</si>
  <si>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</si>
  <si>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</si>
  <si>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</si>
  <si>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</si>
  <si>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</si>
  <si>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</si>
  <si>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</si>
  <si>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</si>
  <si>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</si>
  <si>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</si>
  <si>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</si>
  <si>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</si>
  <si>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</si>
  <si>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</si>
  <si>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</si>
  <si>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</si>
  <si>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</si>
  <si>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</si>
  <si>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</si>
  <si>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</si>
  <si>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</si>
  <si>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</si>
  <si>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</si>
  <si>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</si>
  <si>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</si>
  <si>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</si>
  <si>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</si>
  <si>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</si>
  <si>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</si>
  <si>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</si>
  <si>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</si>
  <si>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</si>
  <si>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</si>
  <si>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</si>
  <si>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</si>
  <si>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</si>
  <si>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</si>
  <si>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</si>
  <si>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</si>
  <si>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</si>
  <si>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</si>
  <si>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</si>
  <si>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</si>
  <si>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</si>
  <si>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</si>
  <si>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</si>
  <si>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</si>
  <si>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</si>
  <si>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</si>
  <si>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</si>
  <si>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</si>
  <si>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</si>
  <si>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</si>
  <si>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</si>
  <si>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</si>
  <si>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</si>
  <si>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</si>
  <si>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</si>
  <si>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</si>
  <si>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</si>
  <si>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</si>
  <si>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</si>
  <si>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</si>
  <si>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</si>
  <si>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</si>
  <si>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</si>
  <si>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</si>
  <si>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</si>
  <si>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</si>
  <si>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</si>
  <si>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</si>
  <si>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</si>
  <si>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</si>
  <si>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</si>
  <si>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</si>
  <si>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</si>
  <si>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</si>
  <si>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</si>
  <si>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</si>
  <si>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</si>
  <si>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</si>
  <si>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</si>
  <si>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</si>
  <si>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</si>
  <si>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</si>
  <si>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</si>
  <si>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</si>
  <si>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</si>
  <si>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</si>
  <si>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</si>
  <si>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</si>
  <si>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</si>
  <si>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</si>
  <si>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</si>
  <si>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</si>
  <si>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</si>
  <si>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</si>
  <si>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</si>
  <si>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</si>
  <si>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</si>
  <si>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</si>
  <si>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</si>
  <si>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</si>
  <si>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</si>
  <si>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</si>
  <si>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</si>
  <si>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</si>
  <si>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</si>
  <si>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</si>
  <si>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</si>
  <si>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</si>
  <si>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</si>
  <si>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</si>
  <si>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</si>
  <si>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</si>
  <si>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</si>
  <si>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</si>
  <si>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</si>
  <si>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</si>
  <si>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</si>
  <si>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</si>
  <si>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</si>
  <si>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</si>
  <si>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</si>
  <si>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</si>
  <si>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</si>
  <si>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</si>
  <si>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</si>
  <si>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</si>
  <si>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</si>
  <si>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</si>
  <si>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</si>
  <si>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</si>
  <si>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</si>
  <si>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</si>
  <si>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</si>
  <si>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</si>
  <si>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</si>
  <si>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</si>
  <si>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</si>
  <si>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</si>
  <si>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</si>
  <si>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</si>
  <si>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</si>
  <si>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</si>
  <si>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</si>
  <si>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</si>
  <si>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</si>
  <si>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</si>
  <si>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</si>
  <si>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</si>
  <si>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</si>
  <si>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</si>
  <si>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</si>
  <si>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</si>
  <si>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</si>
  <si>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</si>
  <si>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</si>
  <si>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</si>
  <si>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</si>
  <si>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</si>
  <si>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</si>
  <si>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</si>
  <si>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</si>
  <si>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</si>
  <si>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</si>
  <si>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</si>
  <si>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</si>
  <si>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</si>
  <si>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</si>
  <si>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</si>
  <si>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</si>
  <si>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</si>
  <si>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</si>
  <si>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</si>
  <si>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</si>
  <si>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</si>
  <si>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</si>
  <si>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</si>
  <si>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</si>
  <si>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</si>
  <si>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</si>
  <si>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</si>
  <si>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</si>
  <si>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</si>
  <si>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</si>
  <si>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</si>
  <si>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</si>
  <si>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</si>
  <si>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</si>
  <si>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</si>
  <si>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</si>
  <si>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</si>
  <si>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</si>
  <si>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</si>
  <si>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</si>
  <si>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</si>
  <si>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</si>
  <si>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</si>
  <si>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</si>
  <si>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</si>
  <si>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</si>
  <si>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</si>
  <si>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</si>
  <si>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</si>
  <si>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</si>
  <si>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</si>
  <si>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</si>
  <si>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</si>
  <si>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</si>
  <si>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</si>
  <si>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</si>
  <si>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</si>
  <si>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</si>
  <si>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</si>
  <si>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</si>
  <si>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</si>
  <si>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</si>
  <si>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</si>
  <si>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</si>
  <si>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</si>
  <si>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</si>
  <si>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</si>
  <si>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</si>
  <si>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</si>
  <si>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</si>
  <si>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</si>
  <si>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</si>
  <si>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</si>
  <si>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</si>
  <si>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</si>
  <si>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</si>
  <si>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</si>
  <si>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</si>
  <si>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</si>
  <si>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</si>
  <si>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</si>
  <si>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</si>
  <si>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</si>
  <si>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</si>
  <si>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</si>
  <si>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</si>
  <si>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</si>
  <si>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</si>
  <si>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</si>
  <si>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</si>
  <si>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</si>
  <si>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</si>
  <si>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</si>
  <si>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</si>
  <si>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</si>
  <si>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</si>
  <si>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</si>
  <si>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</si>
  <si>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</si>
  <si>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</si>
  <si>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</si>
  <si>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</si>
  <si>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</si>
  <si>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</si>
  <si>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</si>
  <si>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</si>
  <si>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</si>
  <si>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</si>
  <si>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</si>
  <si>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</si>
  <si>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</si>
  <si>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</si>
  <si>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</si>
  <si>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</si>
  <si>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</si>
  <si>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</si>
  <si>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</si>
  <si>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</si>
  <si>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</si>
  <si>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</si>
  <si>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</si>
  <si>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</si>
  <si>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</si>
  <si>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</si>
  <si>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</si>
  <si>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</si>
  <si>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</si>
  <si>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</si>
  <si>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</si>
  <si>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</si>
  <si>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</si>
  <si>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</si>
  <si>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</si>
  <si>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</si>
  <si>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</si>
  <si>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</si>
  <si>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</si>
  <si>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</si>
  <si>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</si>
  <si>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</si>
  <si>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</si>
  <si>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</si>
  <si>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</si>
  <si>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</si>
  <si>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</si>
  <si>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</si>
  <si>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</si>
  <si>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</si>
  <si>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</si>
  <si>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</si>
  <si>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</si>
  <si>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</si>
  <si>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</si>
  <si>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</si>
  <si>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</si>
  <si>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</si>
  <si>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</si>
  <si>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</si>
  <si>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</si>
  <si>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</si>
  <si>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</si>
  <si>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</si>
  <si>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</si>
  <si>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</si>
  <si>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</si>
  <si>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</si>
  <si>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</si>
  <si>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</si>
  <si>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</si>
  <si>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</si>
  <si>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</si>
  <si>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</si>
  <si>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</si>
  <si>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</si>
  <si>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</si>
  <si>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</si>
  <si>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</si>
  <si>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</si>
  <si>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</si>
  <si>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</si>
  <si>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</si>
  <si>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</si>
  <si>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</si>
  <si>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</si>
  <si>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</si>
  <si>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</si>
  <si>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</si>
  <si>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</si>
  <si>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</si>
  <si>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</si>
  <si>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</si>
  <si>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</si>
  <si>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</si>
  <si>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</si>
  <si>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</si>
  <si>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</si>
  <si>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</si>
  <si>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</si>
  <si>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</si>
  <si>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</si>
  <si>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</si>
  <si>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</si>
  <si>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</si>
  <si>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</si>
  <si>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</si>
  <si>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</si>
  <si>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</si>
  <si>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</si>
  <si>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</si>
  <si>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</si>
  <si>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</si>
  <si>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</si>
  <si>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</si>
  <si>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</si>
  <si>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</si>
  <si>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</si>
  <si>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</si>
  <si>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</si>
  <si>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</si>
  <si>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</si>
  <si>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</si>
  <si>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</si>
  <si>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</si>
  <si>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</si>
  <si>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</si>
  <si>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</si>
  <si>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</si>
  <si>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</si>
  <si>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</si>
  <si>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</si>
  <si>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</si>
  <si>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</si>
  <si>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</si>
  <si>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</si>
  <si>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</si>
  <si>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</si>
  <si>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</si>
  <si>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</si>
  <si>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</si>
  <si>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</si>
  <si>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</si>
  <si>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</si>
  <si>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</si>
  <si>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</si>
  <si>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</si>
  <si>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</si>
  <si>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</si>
  <si>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</si>
  <si>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</si>
  <si>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</si>
  <si>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</si>
  <si>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</si>
  <si>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</si>
  <si>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</si>
  <si>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</si>
  <si>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</si>
  <si>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</si>
  <si>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</si>
  <si>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</si>
  <si>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</si>
  <si>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</si>
  <si>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</si>
  <si>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</si>
  <si>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</si>
  <si>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</si>
  <si>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</si>
  <si>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</si>
  <si>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</si>
  <si>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</si>
  <si>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</si>
  <si>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</si>
  <si>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</si>
  <si>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</si>
  <si>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</si>
  <si>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</si>
  <si>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</si>
  <si>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</si>
  <si>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</si>
  <si>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</si>
  <si>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</si>
  <si>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</si>
  <si>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</si>
  <si>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</si>
  <si>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</si>
  <si>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</si>
  <si>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</si>
  <si>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</si>
  <si>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</si>
  <si>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</si>
  <si>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</si>
  <si>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</si>
  <si>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</si>
  <si>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</si>
  <si>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</si>
  <si>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</si>
  <si>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</si>
  <si>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</si>
  <si>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</si>
  <si>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</si>
  <si>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</si>
  <si>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</si>
  <si>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</si>
  <si>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</si>
  <si>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</si>
  <si>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</si>
  <si>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</si>
  <si>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</si>
  <si>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</si>
  <si>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</si>
  <si>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</si>
  <si>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</si>
  <si>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</si>
  <si>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</si>
  <si>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</si>
  <si>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</si>
  <si>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</si>
  <si>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</si>
  <si>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</si>
  <si>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</si>
  <si>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</si>
  <si>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</si>
  <si>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</si>
  <si>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</si>
  <si>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</si>
  <si>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</si>
  <si>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</si>
  <si>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</si>
  <si>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</si>
  <si>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</si>
  <si>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</si>
  <si>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</si>
  <si>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</si>
  <si>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</si>
  <si>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</si>
  <si>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</si>
  <si>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</si>
  <si>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</si>
  <si>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</si>
  <si>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</si>
  <si>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</si>
  <si>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</si>
  <si>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</si>
  <si>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</si>
  <si>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</si>
  <si>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</si>
  <si>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</si>
  <si>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</si>
  <si>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</si>
  <si>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</si>
  <si>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</si>
  <si>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</si>
  <si>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</si>
  <si>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</si>
  <si>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</si>
  <si>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</si>
  <si>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</si>
  <si>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</si>
  <si>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</si>
  <si>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</si>
  <si>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</si>
  <si>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</si>
  <si>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</si>
  <si>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</si>
  <si>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</si>
  <si>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</si>
  <si>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</si>
  <si>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</si>
  <si>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</si>
  <si>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</si>
  <si>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</si>
  <si>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</si>
  <si>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</si>
  <si>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</si>
  <si>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</si>
  <si>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</si>
  <si>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</si>
  <si>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</si>
  <si>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</si>
  <si>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</si>
  <si>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</si>
  <si>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</si>
  <si>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</si>
  <si>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</si>
  <si>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</si>
  <si>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</si>
  <si>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</si>
  <si>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</si>
  <si>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</si>
  <si>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</si>
  <si>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</si>
  <si>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</si>
  <si>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</si>
  <si>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</si>
  <si>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</si>
  <si>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</si>
  <si>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</si>
  <si>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</si>
  <si>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</si>
  <si>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</si>
  <si>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</si>
  <si>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</si>
  <si>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</si>
  <si>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</si>
  <si>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</si>
  <si>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</si>
  <si>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</si>
  <si>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</si>
  <si>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</si>
  <si>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</si>
  <si>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</si>
  <si>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</si>
  <si>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</si>
  <si>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</si>
  <si>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</si>
  <si>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</si>
  <si>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</si>
  <si>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</si>
  <si>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</si>
  <si>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</si>
  <si>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</si>
  <si>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</si>
  <si>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</si>
  <si>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</si>
  <si>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</si>
  <si>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</si>
  <si>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</si>
  <si>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</si>
  <si>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</si>
  <si>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</si>
  <si>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</si>
  <si>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</si>
  <si>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</si>
  <si>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</si>
  <si>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</si>
  <si>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</si>
  <si>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</si>
  <si>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</si>
  <si>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</si>
  <si>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</si>
  <si>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</si>
  <si>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</si>
  <si>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</si>
  <si>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</si>
  <si>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</si>
  <si>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</si>
  <si>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</si>
  <si>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</si>
  <si>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</si>
  <si>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</si>
  <si>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</si>
  <si>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</si>
  <si>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</si>
  <si>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</si>
  <si>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</si>
  <si>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</si>
  <si>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</si>
  <si>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</si>
  <si>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</si>
  <si>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</si>
  <si>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</si>
  <si>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</si>
  <si>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</si>
  <si>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</si>
  <si>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</si>
  <si>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</si>
  <si>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</si>
  <si>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</si>
  <si>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</si>
  <si>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</si>
  <si>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</si>
  <si>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</si>
  <si>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</si>
  <si>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</si>
  <si>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</si>
  <si>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</si>
  <si>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</si>
  <si>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</si>
  <si>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</si>
  <si>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</si>
  <si>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</si>
  <si>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</si>
  <si>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</si>
  <si>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</si>
  <si>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</si>
  <si>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</si>
  <si>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</si>
  <si>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</si>
  <si>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</si>
  <si>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</si>
  <si>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</si>
  <si>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</si>
  <si>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</si>
  <si>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</si>
  <si>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</si>
  <si>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</si>
  <si>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</si>
  <si>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</si>
  <si>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</si>
  <si>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</si>
  <si>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</si>
  <si>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</si>
  <si>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</si>
  <si>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</si>
  <si>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</si>
  <si>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</si>
  <si>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</si>
  <si>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</si>
  <si>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</si>
  <si>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</si>
  <si>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</si>
  <si>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</si>
  <si>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</si>
  <si>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</si>
  <si>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</si>
  <si>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</si>
  <si>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</si>
  <si>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</si>
  <si>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</si>
  <si>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</si>
  <si>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</si>
  <si>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</si>
  <si>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</si>
  <si>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</si>
  <si>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</si>
  <si>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</si>
  <si>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</si>
  <si>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</si>
  <si>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</si>
  <si>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</si>
  <si>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</si>
  <si>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</si>
  <si>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</si>
  <si>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</si>
  <si>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</si>
  <si>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</si>
  <si>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</si>
  <si>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</si>
  <si>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</si>
  <si>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</si>
  <si>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</si>
  <si>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</si>
  <si>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</si>
  <si>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</si>
  <si>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</si>
  <si>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</si>
  <si>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</si>
  <si>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</si>
  <si>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</si>
  <si>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</si>
  <si>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</si>
  <si>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</si>
  <si>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</si>
  <si>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</si>
  <si>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</si>
  <si>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</si>
  <si>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</si>
  <si>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</si>
  <si>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</si>
  <si>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</si>
  <si>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</si>
  <si>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</si>
  <si>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</si>
  <si>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</si>
  <si>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</si>
  <si>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</si>
  <si>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</si>
  <si>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</si>
  <si>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</si>
  <si>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</si>
  <si>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</si>
  <si>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</si>
  <si>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</si>
  <si>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</si>
  <si>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</si>
  <si>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</si>
  <si>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</si>
  <si>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</si>
  <si>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</si>
  <si>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</si>
  <si>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</si>
  <si>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</si>
  <si>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</si>
  <si>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</si>
  <si>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</si>
  <si>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</si>
  <si>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</si>
  <si>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</si>
  <si>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</si>
  <si>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</si>
  <si>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</si>
  <si>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</si>
  <si>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</si>
  <si>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</si>
  <si>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</si>
  <si>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</si>
  <si>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</si>
  <si>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</si>
  <si>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</si>
  <si>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</si>
  <si>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</si>
  <si>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</si>
  <si>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</si>
  <si>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</si>
  <si>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</si>
  <si>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</si>
  <si>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</si>
  <si>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</si>
  <si>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</si>
  <si>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</si>
  <si>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</si>
  <si>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</si>
  <si>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</si>
  <si>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</si>
  <si>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</si>
  <si>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</si>
  <si>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</si>
  <si>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</si>
  <si>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</si>
  <si>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</si>
  <si>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</si>
  <si>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</si>
  <si>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</si>
  <si>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</si>
  <si>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</si>
  <si>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</si>
  <si>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</si>
  <si>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</si>
  <si>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</si>
  <si>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</si>
  <si>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</si>
  <si>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</si>
  <si>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</si>
  <si>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</si>
  <si>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</si>
  <si>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</si>
  <si>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</si>
  <si>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</si>
  <si>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</si>
  <si>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</si>
  <si>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</si>
  <si>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</si>
  <si>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</si>
  <si>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</si>
  <si>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</si>
  <si>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</si>
  <si>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</si>
  <si>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</si>
  <si>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</si>
  <si>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</si>
  <si>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</si>
  <si>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</si>
  <si>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</si>
  <si>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</si>
  <si>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</si>
  <si>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</si>
  <si>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</si>
  <si>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</si>
  <si>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</si>
  <si>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</si>
  <si>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</si>
  <si>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</si>
  <si>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</si>
  <si>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</si>
  <si>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</si>
  <si>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</si>
  <si>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</si>
  <si>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</si>
  <si>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</si>
  <si>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</si>
  <si>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</si>
  <si>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</si>
  <si>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</si>
  <si>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</si>
  <si>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</si>
  <si>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</si>
  <si>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</si>
  <si>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</si>
  <si>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</si>
  <si>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</si>
  <si>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</si>
  <si>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</si>
  <si>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</si>
  <si>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</si>
  <si>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</si>
  <si>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</si>
  <si>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</si>
  <si>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</si>
  <si>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</si>
  <si>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</si>
  <si>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</si>
  <si>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</si>
  <si>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</si>
  <si>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</si>
  <si>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</si>
  <si>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</si>
  <si>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</si>
  <si>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</si>
  <si>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</si>
  <si>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</si>
  <si>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</si>
  <si>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</si>
  <si>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</si>
  <si>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</si>
  <si>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</si>
  <si>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</si>
  <si>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</si>
  <si>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</si>
  <si>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</si>
  <si>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</si>
  <si>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</si>
  <si>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</si>
  <si>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</si>
  <si>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</si>
  <si>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</si>
  <si>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</si>
  <si>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</si>
  <si>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</si>
  <si>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</si>
  <si>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</si>
  <si>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</si>
  <si>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</si>
  <si>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</si>
  <si>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</si>
  <si>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</si>
  <si>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</si>
  <si>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</si>
  <si>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</si>
  <si>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</si>
  <si>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</si>
  <si>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</si>
  <si>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</si>
  <si>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</si>
  <si>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</si>
  <si>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</si>
  <si>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</si>
  <si>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</si>
  <si>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</si>
  <si>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</si>
  <si>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</si>
  <si>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</si>
  <si>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</si>
  <si>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</si>
  <si>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</si>
  <si>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</si>
  <si>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</si>
  <si>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</si>
  <si>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</si>
  <si>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</si>
  <si>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</si>
  <si>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</si>
  <si>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</si>
  <si>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</si>
  <si>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</si>
  <si>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</si>
  <si>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</si>
  <si>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</si>
  <si>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</si>
  <si>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</si>
  <si>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</si>
  <si>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</si>
  <si>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</si>
  <si>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</si>
  <si>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</si>
  <si>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</si>
  <si>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</si>
  <si>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</si>
  <si>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</si>
  <si>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</si>
  <si>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</si>
  <si>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</si>
  <si>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</si>
  <si>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</si>
  <si>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</si>
  <si>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</si>
  <si>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</si>
  <si>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</si>
  <si>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</si>
  <si>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</si>
  <si>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</si>
  <si>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</si>
  <si>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</si>
  <si>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</si>
  <si>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</si>
  <si>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</si>
  <si>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</si>
  <si>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</si>
  <si>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</si>
  <si>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</si>
  <si>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</si>
  <si>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</si>
  <si>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</si>
  <si>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</si>
  <si>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</si>
  <si>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</si>
  <si>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</si>
  <si>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</si>
  <si>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</si>
  <si>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</si>
  <si>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</si>
  <si>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</si>
  <si>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</si>
  <si>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</si>
  <si>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</si>
  <si>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</si>
  <si>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</si>
  <si>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</si>
  <si>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</si>
  <si>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</si>
  <si>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</si>
  <si>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</si>
  <si>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</si>
  <si>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</si>
  <si>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</si>
  <si>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</si>
  <si>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</si>
  <si>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</si>
  <si>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</si>
  <si>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</si>
  <si>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</si>
  <si>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</si>
  <si>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</si>
  <si>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</si>
  <si>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</si>
  <si>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</si>
  <si>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</si>
  <si>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</si>
  <si>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</si>
  <si>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</si>
  <si>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</si>
  <si>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</si>
  <si>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</si>
  <si>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</si>
  <si>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</si>
  <si>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</si>
  <si>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</si>
  <si>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</si>
  <si>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</si>
  <si>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</si>
  <si>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</si>
  <si>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</si>
  <si>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</si>
  <si>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</si>
  <si>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</si>
  <si>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</si>
  <si>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</si>
  <si>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</si>
  <si>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</si>
  <si>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</si>
  <si>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</si>
  <si>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</si>
  <si>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</si>
  <si>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</si>
  <si>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</si>
  <si>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</si>
  <si>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</si>
  <si>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</si>
  <si>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</si>
  <si>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</si>
  <si>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</si>
  <si>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</si>
  <si>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</si>
  <si>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</si>
  <si>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</si>
  <si>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</si>
  <si>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</si>
  <si>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</si>
  <si>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</si>
  <si>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</si>
  <si>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</si>
  <si>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</si>
  <si>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</si>
  <si>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</si>
  <si>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</si>
  <si>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</si>
  <si>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</si>
  <si>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</si>
  <si>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</si>
  <si>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</si>
  <si>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</si>
  <si>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</si>
  <si>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</si>
  <si>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</si>
  <si>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</si>
  <si>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</si>
  <si>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</si>
  <si>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</si>
  <si>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</si>
  <si>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</si>
  <si>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</si>
  <si>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</si>
  <si>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</si>
  <si>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</si>
  <si>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</si>
  <si>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</si>
  <si>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</si>
  <si>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</si>
  <si>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</si>
  <si>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</si>
  <si>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</si>
  <si>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</si>
  <si>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</si>
  <si>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</si>
  <si>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</si>
  <si>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</si>
  <si>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</si>
  <si>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</si>
  <si>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</si>
  <si>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</si>
  <si>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</si>
  <si>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</si>
  <si>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</si>
  <si>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</si>
  <si>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</si>
  <si>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</si>
  <si>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</si>
  <si>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</si>
  <si>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</si>
  <si>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</si>
  <si>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</si>
  <si>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</si>
  <si>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</si>
  <si>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</si>
  <si>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</si>
  <si>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</si>
  <si>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</si>
  <si>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</si>
  <si>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</si>
  <si>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</si>
  <si>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</si>
  <si>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</si>
  <si>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</si>
  <si>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</si>
  <si>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</si>
  <si>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</si>
  <si>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</si>
  <si>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</si>
  <si>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</si>
  <si>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</si>
  <si>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</si>
  <si>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</si>
  <si>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</si>
  <si>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</si>
  <si>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</si>
  <si>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</si>
  <si>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</si>
  <si>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</si>
  <si>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</si>
  <si>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</si>
  <si>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</si>
  <si>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</si>
  <si>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</si>
  <si>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</si>
  <si>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</si>
  <si>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</si>
  <si>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</si>
  <si>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</si>
  <si>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</si>
  <si>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</si>
  <si>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</si>
  <si>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</si>
  <si>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</si>
  <si>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</si>
  <si>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</si>
  <si>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</si>
  <si>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</si>
  <si>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</si>
  <si>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</si>
  <si>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</si>
  <si>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</si>
  <si>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</si>
  <si>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</si>
  <si>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</si>
  <si>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</si>
  <si>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</si>
  <si>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</si>
  <si>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</si>
  <si>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</si>
  <si>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</si>
  <si>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</si>
  <si>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</si>
  <si>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</si>
  <si>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</si>
  <si>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</si>
  <si>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</si>
  <si>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</si>
  <si>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</si>
  <si>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</si>
  <si>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</si>
  <si>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</si>
  <si>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</si>
  <si>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</si>
  <si>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</si>
  <si>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</si>
  <si>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</si>
  <si>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</si>
  <si>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</si>
  <si>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</si>
  <si>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</si>
  <si>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</si>
  <si>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</si>
  <si>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</si>
  <si>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</si>
  <si>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</si>
  <si>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</si>
  <si>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</si>
  <si>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</si>
  <si>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</si>
  <si>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</si>
  <si>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</si>
  <si>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</si>
  <si>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</si>
  <si>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</si>
  <si>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</si>
  <si>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</si>
  <si>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</si>
  <si>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</si>
  <si>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</si>
  <si>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</si>
  <si>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</si>
  <si>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</si>
  <si>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</si>
  <si>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</si>
  <si>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</si>
  <si>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</si>
  <si>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</si>
  <si>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</si>
  <si>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</si>
  <si>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</si>
  <si>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</si>
  <si>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</si>
  <si>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</si>
  <si>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</si>
  <si>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</si>
  <si>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</si>
  <si>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</si>
  <si>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</si>
  <si>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</si>
  <si>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</si>
  <si>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</si>
  <si>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</si>
  <si>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</si>
  <si>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</si>
  <si>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</si>
  <si>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</si>
  <si>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</si>
  <si>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</si>
  <si>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</si>
  <si>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</si>
  <si>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</si>
  <si>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</si>
  <si>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</si>
  <si>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</si>
  <si>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</si>
  <si>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</si>
  <si>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</si>
  <si>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</si>
  <si>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</si>
  <si>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</si>
  <si>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</si>
  <si>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</si>
  <si>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</si>
  <si>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</si>
  <si>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</si>
  <si>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</si>
  <si>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</si>
  <si>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</si>
  <si>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</si>
  <si>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</si>
  <si>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</si>
  <si>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</si>
  <si>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</si>
  <si>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</si>
  <si>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</si>
  <si>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</si>
  <si>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</si>
  <si>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</si>
  <si>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</si>
  <si>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</si>
  <si>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</si>
  <si>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</si>
  <si>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</si>
  <si>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</si>
  <si>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</si>
  <si>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</si>
  <si>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</si>
  <si>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</si>
  <si>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</si>
  <si>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</si>
  <si>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</si>
  <si>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</si>
  <si>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</si>
  <si>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</si>
  <si>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</si>
  <si>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</si>
  <si>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</si>
  <si>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</si>
  <si>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</si>
  <si>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</si>
  <si>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</si>
  <si>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</si>
  <si>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</si>
  <si>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</si>
  <si>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</si>
  <si>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</si>
  <si>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</si>
  <si>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</si>
  <si>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</si>
  <si>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</si>
  <si>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</si>
  <si>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</si>
  <si>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</si>
  <si>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</si>
  <si>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</si>
  <si>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</si>
  <si>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</si>
  <si>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</si>
  <si>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</si>
  <si>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</si>
  <si>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</si>
  <si>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</si>
  <si>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</si>
  <si>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</si>
  <si>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</si>
  <si>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</si>
  <si>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</si>
  <si>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</si>
  <si>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</si>
  <si>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</si>
  <si>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</si>
  <si>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</si>
  <si>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</si>
  <si>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</si>
  <si>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</si>
  <si>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</si>
  <si>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</si>
  <si>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</si>
  <si>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</si>
  <si>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</si>
  <si>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</si>
  <si>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</si>
  <si>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</si>
  <si>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</si>
  <si>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</si>
  <si>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</si>
  <si>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</si>
  <si>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</si>
  <si>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</si>
  <si>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</si>
  <si>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</si>
  <si>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</si>
  <si>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</si>
  <si>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</si>
  <si>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</si>
  <si>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</si>
  <si>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</si>
  <si>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</si>
  <si>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</si>
  <si>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</si>
  <si>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</si>
  <si>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</si>
  <si>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</si>
  <si>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</si>
  <si>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</si>
  <si>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</si>
  <si>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</si>
  <si>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</si>
  <si>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</si>
  <si>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</si>
  <si>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</si>
  <si>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</si>
  <si>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</si>
  <si>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</si>
  <si>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</si>
  <si>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</si>
  <si>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</si>
  <si>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</si>
  <si>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</si>
  <si>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</si>
  <si>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</si>
  <si>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</si>
  <si>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</si>
  <si>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</si>
  <si>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</si>
  <si>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</si>
  <si>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</si>
  <si>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</si>
  <si>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</si>
  <si>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</si>
  <si>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</si>
  <si>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</si>
  <si>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</si>
  <si>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</si>
  <si>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</si>
  <si>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</si>
  <si>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</si>
  <si>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</si>
  <si>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</si>
  <si>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</si>
  <si>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</si>
  <si>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</si>
  <si>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</si>
  <si>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</si>
  <si>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</si>
  <si>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</si>
  <si>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</si>
  <si>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</si>
  <si>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</si>
  <si>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</si>
  <si>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</si>
  <si>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</si>
  <si>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</si>
  <si>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</si>
  <si>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</si>
  <si>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</si>
  <si>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</si>
  <si>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</si>
  <si>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</si>
  <si>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</si>
  <si>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</si>
  <si>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</si>
  <si>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</si>
  <si>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</si>
  <si>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</si>
  <si>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</si>
  <si>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</si>
  <si>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</si>
  <si>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</si>
  <si>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</si>
  <si>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</si>
  <si>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</si>
  <si>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</si>
  <si>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</si>
  <si>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</si>
  <si>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</si>
  <si>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</si>
  <si>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</si>
  <si>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</si>
  <si>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</si>
  <si>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</si>
  <si>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</si>
  <si>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</si>
  <si>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</si>
  <si>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</si>
  <si>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</si>
  <si>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</si>
  <si>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</si>
  <si>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</si>
  <si>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</si>
  <si>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</si>
  <si>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</si>
  <si>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</si>
  <si>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</si>
  <si>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</si>
  <si>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</si>
  <si>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</si>
  <si>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</si>
  <si>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</si>
  <si>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</si>
  <si>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</si>
  <si>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</si>
  <si>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</si>
  <si>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</si>
  <si>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</si>
  <si>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</si>
  <si>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</si>
  <si>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</si>
  <si>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</si>
  <si>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</si>
  <si>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</si>
  <si>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</si>
  <si>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</si>
  <si>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</si>
  <si>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</si>
  <si>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</si>
  <si>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</si>
  <si>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</si>
  <si>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</si>
  <si>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</si>
  <si>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</si>
  <si>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</si>
  <si>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</si>
  <si>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</si>
  <si>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</si>
  <si>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</si>
  <si>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</si>
  <si>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</si>
  <si>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</si>
  <si>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</si>
  <si>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</si>
  <si>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</si>
  <si>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</si>
  <si>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</si>
  <si>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</si>
  <si>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</si>
  <si>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</si>
  <si>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</si>
  <si>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</si>
  <si>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</si>
  <si>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</si>
  <si>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</si>
  <si>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</si>
  <si>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</si>
  <si>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</si>
  <si>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</si>
  <si>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</si>
  <si>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</si>
  <si>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</si>
  <si>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</si>
  <si>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</si>
  <si>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</si>
  <si>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</si>
  <si>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</si>
  <si>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</si>
  <si>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</si>
  <si>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</si>
  <si>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</si>
  <si>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</si>
  <si>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</si>
  <si>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</si>
  <si>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</si>
  <si>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</si>
  <si>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</si>
  <si>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</si>
  <si>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</si>
  <si>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</si>
  <si>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</si>
  <si>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</si>
  <si>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</si>
  <si>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</si>
  <si>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</si>
  <si>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</si>
  <si>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</si>
  <si>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</si>
  <si>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</si>
  <si>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</si>
  <si>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</si>
  <si>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</si>
  <si>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</si>
  <si>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</si>
  <si>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</si>
  <si>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</si>
  <si>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</si>
  <si>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</si>
  <si>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</si>
  <si>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</si>
  <si>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</si>
  <si>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</si>
  <si>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</si>
  <si>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</si>
  <si>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</si>
  <si>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</si>
  <si>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</si>
  <si>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</si>
  <si>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</si>
  <si>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</si>
  <si>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</si>
  <si>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</si>
  <si>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</si>
  <si>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</si>
  <si>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</si>
  <si>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</si>
  <si>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</si>
  <si>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</si>
  <si>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</si>
  <si>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</si>
  <si>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</si>
  <si>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</si>
  <si>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</si>
  <si>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</si>
  <si>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</si>
  <si>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</si>
  <si>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</si>
  <si>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</si>
  <si>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</si>
  <si>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</si>
  <si>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</si>
  <si>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</si>
  <si>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</si>
  <si>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</si>
  <si>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</si>
  <si>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</si>
  <si>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</si>
  <si>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</si>
  <si>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</si>
  <si>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</si>
  <si>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</si>
  <si>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</si>
  <si>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</si>
  <si>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</si>
  <si>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</si>
  <si>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</si>
  <si>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</si>
  <si>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</si>
  <si>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</si>
  <si>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</si>
  <si>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</si>
  <si>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</si>
  <si>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</si>
  <si>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</si>
  <si>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</si>
  <si>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</si>
  <si>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</si>
  <si>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</si>
  <si>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</si>
  <si>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</si>
  <si>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</si>
  <si>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</si>
  <si>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</si>
  <si>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</si>
  <si>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</si>
  <si>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</si>
  <si>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</si>
  <si>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</si>
  <si>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</si>
  <si>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</si>
  <si>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</si>
  <si>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</si>
  <si>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</si>
  <si>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</si>
  <si>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</si>
  <si>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</si>
  <si>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</si>
  <si>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</si>
  <si>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</si>
  <si>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</si>
  <si>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</si>
  <si>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</si>
  <si>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</si>
  <si>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</si>
  <si>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</si>
  <si>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</si>
  <si>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</si>
  <si>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</si>
  <si>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</si>
  <si>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</si>
  <si>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</si>
  <si>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</si>
  <si>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</si>
  <si>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</si>
  <si>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</si>
  <si>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</si>
  <si>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</si>
  <si>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</si>
  <si>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</si>
  <si>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</si>
  <si>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</si>
  <si>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</si>
  <si>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</si>
  <si>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</si>
  <si>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</si>
  <si>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</si>
  <si>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</si>
  <si>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</si>
  <si>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</si>
  <si>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</si>
  <si>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</si>
  <si>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</si>
  <si>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</si>
  <si>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</si>
  <si>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</si>
  <si>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</si>
  <si>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</si>
  <si>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</si>
  <si>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</si>
  <si>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</si>
  <si>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</si>
  <si>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</si>
  <si>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</si>
  <si>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</si>
  <si>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</si>
  <si>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</si>
  <si>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</si>
  <si>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</si>
  <si>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</si>
  <si>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</si>
  <si>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</si>
  <si>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</si>
  <si>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</si>
  <si>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</si>
  <si>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</si>
  <si>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</si>
  <si>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</si>
  <si>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</si>
  <si>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</si>
  <si>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</si>
  <si>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</si>
  <si>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</si>
  <si>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</si>
  <si>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</si>
  <si>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</si>
  <si>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</si>
  <si>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</si>
  <si>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</si>
  <si>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</si>
  <si>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</si>
  <si>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</si>
  <si>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</si>
  <si>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</si>
  <si>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</si>
  <si>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</si>
  <si>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</si>
  <si>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</si>
  <si>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</si>
  <si>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</si>
  <si>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</si>
  <si>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</si>
  <si>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</si>
  <si>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</si>
  <si>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</si>
  <si>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</si>
  <si>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</si>
  <si>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</si>
  <si>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</si>
  <si>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</si>
  <si>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</si>
  <si>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</si>
  <si>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</si>
  <si>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</si>
  <si>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</si>
  <si>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</si>
  <si>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</si>
  <si>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</si>
  <si>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</si>
  <si>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</si>
  <si>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</si>
  <si>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</si>
  <si>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</si>
  <si>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</si>
  <si>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</si>
  <si>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</si>
  <si>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</si>
  <si>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</si>
  <si>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</si>
  <si>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</si>
  <si>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</si>
  <si>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</si>
  <si>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</si>
  <si>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</si>
  <si>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</si>
  <si>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</si>
  <si>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</si>
  <si>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</si>
  <si>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</si>
  <si>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</si>
  <si>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</si>
  <si>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</si>
  <si>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</si>
  <si>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</si>
  <si>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</si>
  <si>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</si>
  <si>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</si>
  <si>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</si>
  <si>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</si>
  <si>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</si>
  <si>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</si>
  <si>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</si>
  <si>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</si>
  <si>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</si>
  <si>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</si>
  <si>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</si>
  <si>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</si>
  <si>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</si>
  <si>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</si>
  <si>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</si>
  <si>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</si>
  <si>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</si>
  <si>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</si>
  <si>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</si>
  <si>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</si>
  <si>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</si>
  <si>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</si>
  <si>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</si>
  <si>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</si>
  <si>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</si>
  <si>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</si>
  <si>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</si>
  <si>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</si>
  <si>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</si>
  <si>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</si>
  <si>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</si>
  <si>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</si>
  <si>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</si>
  <si>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</si>
  <si>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</si>
  <si>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</si>
  <si>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</si>
  <si>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</si>
  <si>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</si>
  <si>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</si>
  <si>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</si>
  <si>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</si>
  <si>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</si>
  <si>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</si>
  <si>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</si>
  <si>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</si>
  <si>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</si>
  <si>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</si>
  <si>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</si>
  <si>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</si>
  <si>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</si>
  <si>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</si>
  <si>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</si>
  <si>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</si>
  <si>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</si>
  <si>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</si>
  <si>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</si>
  <si>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</si>
  <si>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</si>
  <si>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</si>
  <si>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</si>
  <si>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</si>
  <si>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</si>
  <si>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</si>
  <si>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</si>
  <si>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</si>
  <si>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</si>
  <si>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</si>
  <si>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</si>
  <si>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</si>
  <si>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</si>
  <si>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</si>
  <si>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</si>
  <si>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</si>
  <si>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</si>
  <si>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</si>
  <si>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</si>
  <si>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</si>
  <si>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</si>
  <si>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</si>
  <si>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</si>
  <si>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</si>
  <si>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</si>
  <si>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</si>
  <si>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</si>
  <si>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</si>
  <si>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</si>
  <si>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</si>
  <si>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</si>
  <si>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</si>
  <si>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</si>
  <si>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</si>
  <si>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</si>
  <si>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</si>
  <si>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</si>
  <si>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</si>
  <si>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</si>
  <si>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</si>
  <si>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</si>
  <si>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</si>
  <si>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</si>
  <si>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</si>
  <si>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</si>
  <si>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</si>
  <si>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</si>
  <si>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</si>
  <si>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</si>
  <si>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</si>
  <si>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</si>
  <si>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</si>
  <si>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</si>
  <si>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</si>
  <si>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</si>
  <si>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</si>
  <si>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</si>
  <si>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</si>
  <si>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</si>
  <si>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</si>
  <si>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</si>
  <si>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</si>
  <si>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</si>
  <si>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</si>
  <si>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</si>
  <si>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</si>
  <si>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</si>
  <si>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</si>
  <si>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</si>
  <si>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</si>
  <si>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</si>
  <si>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</si>
  <si>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</si>
  <si>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</si>
  <si>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</si>
  <si>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</si>
  <si>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</si>
  <si>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</si>
  <si>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</si>
  <si>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</si>
  <si>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</si>
  <si>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</si>
  <si>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</si>
  <si>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</si>
  <si>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</si>
  <si>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</si>
  <si>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</si>
  <si>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</si>
  <si>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</si>
  <si>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</si>
  <si>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</si>
  <si>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</si>
  <si>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</si>
  <si>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</si>
  <si>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</si>
  <si>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</si>
  <si>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</si>
  <si>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</si>
  <si>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</si>
  <si>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</si>
  <si>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</si>
  <si>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</si>
  <si>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</si>
  <si>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</si>
  <si>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</si>
  <si>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</si>
  <si>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</si>
  <si>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</si>
  <si>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</si>
  <si>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</si>
  <si>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</si>
  <si>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</si>
  <si>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</si>
  <si>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</si>
  <si>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</si>
  <si>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</si>
  <si>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</si>
  <si>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</si>
  <si>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</si>
  <si>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</si>
  <si>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</si>
  <si>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</si>
  <si>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</si>
  <si>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</si>
  <si>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</si>
  <si>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</si>
  <si>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</si>
  <si>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</si>
  <si>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</si>
  <si>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</si>
  <si>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</si>
  <si>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</si>
  <si>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</si>
  <si>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</si>
  <si>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</si>
  <si>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</si>
  <si>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</si>
  <si>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</si>
  <si>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</si>
  <si>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</si>
  <si>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</si>
  <si>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</si>
  <si>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</si>
  <si>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</si>
  <si>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</si>
  <si>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</si>
  <si>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</si>
  <si>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</si>
  <si>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</si>
  <si>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</si>
  <si>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</si>
  <si>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</si>
  <si>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</si>
  <si>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</si>
  <si>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</si>
  <si>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</si>
  <si>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</si>
  <si>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</si>
  <si>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</si>
  <si>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</si>
  <si>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</si>
  <si>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</si>
  <si>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</si>
  <si>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</si>
  <si>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</si>
  <si>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</si>
  <si>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</si>
  <si>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</si>
  <si>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</si>
  <si>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</si>
  <si>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</si>
  <si>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</si>
  <si>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</si>
  <si>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</si>
  <si>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</si>
  <si>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</si>
  <si>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</si>
  <si>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</si>
  <si>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</si>
  <si>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</si>
  <si>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</si>
  <si>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</si>
  <si>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</si>
  <si>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</si>
  <si>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</si>
  <si>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</si>
  <si>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</si>
  <si>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</si>
  <si>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</si>
  <si>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</si>
  <si>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</si>
  <si>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</si>
  <si>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</si>
  <si>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</si>
  <si>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</si>
  <si>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</si>
  <si>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</si>
  <si>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</si>
  <si>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</si>
  <si>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</si>
  <si>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</si>
  <si>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</si>
  <si>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</si>
  <si>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</si>
  <si>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</si>
  <si>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</si>
  <si>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</si>
  <si>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</si>
  <si>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</si>
  <si>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</si>
  <si>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</si>
  <si>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</si>
  <si>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</si>
  <si>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</si>
  <si>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</si>
  <si>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</si>
  <si>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</si>
  <si>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</si>
  <si>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</si>
  <si>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</si>
  <si>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</si>
  <si>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</si>
  <si>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</si>
  <si>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</si>
  <si>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</si>
  <si>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</si>
  <si>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</si>
  <si>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</si>
  <si>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</si>
  <si>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</si>
  <si>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</si>
  <si>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</si>
  <si>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</si>
  <si>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</si>
  <si>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</si>
  <si>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</si>
  <si>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</si>
  <si>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</si>
  <si>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</si>
  <si>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</si>
  <si>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</si>
  <si>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</si>
  <si>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</si>
  <si>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</si>
  <si>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</si>
  <si>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</si>
  <si>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</si>
  <si>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</si>
  <si>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</si>
  <si>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</si>
  <si>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</si>
  <si>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</si>
  <si>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</si>
  <si>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</si>
  <si>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</si>
  <si>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</si>
  <si>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</si>
  <si>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</si>
  <si>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</si>
  <si>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</si>
  <si>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</si>
  <si>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</si>
  <si>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</si>
  <si>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</si>
  <si>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</si>
  <si>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</si>
  <si>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</si>
  <si>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</si>
  <si>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</si>
  <si>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</si>
  <si>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</si>
  <si>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</si>
  <si>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</si>
  <si>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</si>
  <si>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</si>
  <si>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</si>
  <si>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</si>
  <si>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</si>
  <si>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</si>
  <si>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</si>
  <si>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</si>
  <si>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</si>
  <si>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</si>
  <si>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</si>
  <si>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</si>
  <si>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</si>
  <si>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</si>
  <si>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</si>
  <si>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</si>
  <si>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</si>
  <si>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</si>
  <si>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</si>
  <si>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</si>
  <si>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</si>
  <si>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</si>
  <si>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</si>
  <si>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</si>
  <si>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</si>
  <si>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</si>
  <si>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</si>
  <si>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</si>
  <si>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</si>
  <si>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</si>
  <si>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</si>
  <si>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</si>
  <si>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</si>
  <si>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</si>
  <si>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</si>
  <si>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</si>
  <si>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</si>
  <si>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</si>
  <si>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</si>
  <si>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</si>
  <si>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</si>
  <si>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</si>
  <si>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</si>
  <si>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</si>
  <si>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</si>
  <si>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</si>
  <si>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</si>
  <si>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</si>
  <si>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</si>
  <si>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</si>
  <si>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</si>
  <si>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</si>
  <si>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</si>
  <si>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</si>
  <si>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</si>
  <si>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</si>
  <si>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</si>
  <si>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</si>
  <si>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</si>
  <si>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</si>
  <si>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</si>
  <si>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</si>
  <si>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</si>
  <si>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</si>
  <si>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</si>
  <si>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</si>
  <si>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</si>
  <si>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</si>
  <si>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</si>
  <si>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</si>
  <si>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</si>
  <si>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</si>
  <si>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</si>
  <si>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</si>
  <si>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</si>
  <si>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</si>
  <si>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</si>
  <si>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</si>
  <si>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</si>
  <si>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</si>
  <si>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</si>
  <si>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</si>
  <si>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</si>
  <si>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</si>
  <si>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</si>
  <si>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</si>
  <si>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</si>
  <si>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</si>
  <si>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</si>
  <si>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</si>
  <si>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</si>
  <si>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</si>
  <si>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</si>
  <si>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</si>
  <si>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</si>
  <si>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</si>
  <si>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</si>
  <si>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</si>
  <si>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</si>
  <si>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</si>
  <si>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</si>
  <si>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</si>
  <si>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</si>
  <si>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</si>
  <si>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</si>
  <si>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</si>
  <si>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</si>
  <si>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</si>
  <si>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</si>
  <si>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</si>
  <si>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</si>
  <si>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</si>
  <si>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</si>
  <si>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</si>
  <si>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</si>
  <si>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</si>
  <si>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</si>
  <si>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</si>
  <si>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</si>
  <si>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</si>
  <si>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</si>
  <si>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</si>
  <si>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</si>
  <si>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</si>
  <si>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</si>
  <si>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</si>
  <si>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</si>
  <si>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</si>
  <si>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</si>
  <si>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</si>
  <si>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</si>
  <si>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</si>
  <si>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</si>
  <si>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</si>
  <si>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</si>
  <si>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</si>
  <si>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</si>
  <si>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</si>
  <si>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</si>
  <si>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</si>
  <si>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</si>
  <si>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</si>
  <si>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</si>
  <si>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</si>
  <si>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</si>
  <si>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</si>
  <si>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</si>
  <si>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</si>
  <si>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</si>
  <si>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</si>
  <si>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</si>
  <si>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</si>
  <si>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</si>
  <si>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</si>
  <si>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</si>
  <si>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</si>
  <si>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</si>
  <si>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</si>
  <si>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</si>
  <si>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</si>
  <si>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</si>
  <si>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</si>
  <si>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</si>
  <si>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</si>
  <si>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</si>
  <si>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</si>
  <si>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</si>
  <si>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</si>
  <si>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</si>
  <si>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</si>
  <si>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</si>
  <si>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</si>
  <si>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</si>
  <si>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</si>
  <si>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</si>
  <si>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</si>
  <si>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</si>
  <si>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</si>
  <si>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</si>
  <si>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</si>
  <si>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</si>
  <si>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</si>
  <si>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</si>
  <si>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</si>
  <si>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</si>
  <si>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</si>
  <si>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</si>
  <si>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</si>
  <si>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</si>
  <si>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</si>
  <si>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</si>
  <si>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</si>
  <si>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</si>
  <si>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</si>
  <si>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</si>
  <si>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</si>
  <si>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</si>
  <si>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</si>
  <si>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</si>
  <si>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</si>
  <si>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</si>
  <si>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</si>
  <si>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</si>
  <si>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</si>
  <si>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</si>
  <si>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</si>
  <si>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</si>
  <si>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</si>
  <si>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</si>
  <si>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</si>
  <si>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</si>
  <si>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</si>
  <si>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</si>
  <si>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</si>
  <si>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</si>
  <si>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</si>
  <si>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</si>
  <si>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</si>
  <si>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</si>
  <si>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</si>
  <si>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</si>
  <si>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</si>
  <si>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</si>
  <si>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</si>
  <si>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</si>
  <si>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</si>
  <si>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</si>
  <si>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</si>
  <si>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</si>
  <si>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</si>
  <si>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</si>
  <si>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</si>
  <si>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</si>
  <si>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</si>
  <si>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</si>
  <si>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</si>
  <si>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</si>
  <si>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</si>
  <si>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</si>
  <si>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</si>
  <si>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</si>
  <si>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</si>
  <si>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</si>
  <si>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</si>
  <si>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</si>
  <si>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</si>
  <si>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</si>
  <si>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</si>
  <si>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</si>
  <si>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</si>
  <si>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</si>
  <si>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</si>
  <si>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</si>
  <si>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</si>
  <si>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</si>
  <si>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</si>
  <si>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</si>
  <si>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</si>
  <si>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</si>
  <si>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</si>
  <si>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</si>
  <si>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</si>
  <si>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</si>
  <si>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</si>
  <si>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</si>
  <si>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</si>
  <si>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</si>
  <si>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</si>
  <si>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</si>
  <si>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</si>
  <si>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</si>
  <si>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</si>
  <si>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</si>
  <si>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</si>
  <si>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</si>
  <si>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</si>
  <si>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</si>
  <si>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</si>
  <si>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</si>
  <si>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</si>
  <si>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</si>
  <si>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</si>
  <si>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</si>
  <si>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</si>
  <si>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</si>
  <si>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</si>
  <si>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</si>
  <si>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</si>
  <si>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</si>
  <si>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</si>
  <si>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</si>
  <si>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</si>
  <si>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</si>
  <si>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</si>
  <si>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</si>
  <si>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</si>
  <si>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</si>
  <si>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</si>
  <si>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</si>
  <si>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</si>
  <si>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</si>
  <si>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</si>
  <si>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</si>
  <si>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</si>
  <si>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</si>
  <si>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</si>
  <si>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</si>
  <si>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</si>
  <si>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</si>
  <si>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</si>
  <si>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</si>
  <si>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</si>
  <si>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</si>
  <si>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</si>
  <si>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</si>
  <si>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</si>
  <si>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</si>
  <si>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</si>
  <si>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</si>
  <si>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</si>
  <si>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</si>
  <si>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</si>
  <si>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</si>
  <si>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</si>
  <si>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</si>
  <si>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</si>
  <si>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</si>
  <si>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</si>
  <si>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</si>
  <si>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</si>
  <si>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</si>
  <si>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</si>
  <si>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</si>
  <si>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</si>
  <si>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</si>
  <si>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</si>
  <si>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</si>
  <si>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</si>
  <si>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</si>
  <si>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</si>
  <si>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</si>
  <si>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</si>
  <si>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</si>
  <si>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</si>
  <si>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</si>
  <si>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</si>
  <si>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</si>
  <si>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</si>
  <si>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</si>
  <si>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</si>
  <si>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</si>
  <si>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</si>
  <si>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</si>
  <si>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</si>
  <si>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</si>
  <si>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</si>
  <si>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</si>
  <si>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</si>
  <si>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</si>
  <si>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</si>
  <si>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</si>
  <si>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</si>
  <si>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</si>
  <si>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</si>
  <si>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</si>
  <si>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</si>
  <si>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</si>
  <si>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</si>
  <si>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</si>
  <si>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</si>
  <si>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</si>
  <si>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</si>
  <si>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</si>
  <si>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</si>
  <si>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</si>
  <si>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</si>
  <si>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</si>
  <si>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</si>
  <si>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</si>
  <si>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</si>
  <si>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</si>
  <si>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</si>
  <si>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</si>
  <si>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</si>
  <si>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</si>
  <si>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</si>
  <si>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</si>
  <si>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</si>
  <si>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</si>
  <si>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</si>
  <si>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</si>
  <si>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</si>
  <si>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</si>
  <si>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</si>
  <si>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</si>
  <si>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</si>
  <si>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</si>
  <si>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</si>
  <si>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</si>
  <si>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</si>
  <si>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</si>
  <si>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</si>
  <si>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</si>
  <si>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</si>
  <si>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</si>
  <si>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</si>
  <si>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</si>
  <si>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</si>
  <si>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</si>
  <si>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</si>
  <si>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</si>
  <si>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</si>
  <si>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</si>
  <si>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</si>
  <si>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</si>
  <si>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</si>
  <si>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</si>
  <si>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</si>
  <si>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</si>
  <si>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</si>
  <si>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</si>
  <si>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</si>
  <si>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</si>
  <si>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</si>
  <si>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</si>
  <si>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</si>
  <si>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</si>
  <si>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</si>
  <si>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</si>
  <si>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</si>
  <si>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</si>
  <si>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</si>
  <si>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</si>
  <si>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</si>
  <si>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</si>
  <si>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</si>
  <si>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</si>
  <si>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</si>
  <si>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</si>
  <si>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</si>
  <si>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</si>
  <si>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</si>
  <si>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</si>
  <si>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</si>
  <si>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</si>
  <si>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</si>
  <si>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</si>
  <si>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</si>
  <si>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</si>
  <si>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</si>
  <si>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</si>
  <si>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</si>
  <si>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</si>
  <si>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</si>
  <si>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</si>
  <si>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</si>
  <si>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</si>
  <si>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</si>
  <si>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</si>
  <si>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</si>
  <si>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</si>
  <si>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</si>
  <si>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</si>
  <si>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</si>
  <si>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</si>
  <si>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</si>
  <si>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</si>
  <si>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</si>
  <si>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</si>
  <si>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</si>
  <si>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</si>
  <si>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</si>
  <si>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</si>
  <si>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</si>
  <si>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</si>
  <si>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</si>
  <si>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</si>
  <si>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</si>
  <si>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</si>
  <si>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</si>
  <si>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</si>
  <si>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</si>
  <si>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</si>
  <si>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</si>
  <si>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</si>
  <si>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</si>
  <si>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</si>
  <si>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</si>
  <si>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</si>
  <si>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</si>
  <si>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</si>
  <si>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</si>
  <si>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</si>
  <si>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</si>
  <si>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</si>
  <si>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</si>
  <si>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</si>
  <si>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</si>
  <si>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</si>
  <si>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</si>
  <si>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</si>
  <si>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</si>
  <si>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</si>
  <si>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</si>
  <si>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</si>
  <si>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</si>
  <si>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</si>
  <si>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</si>
  <si>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</si>
  <si>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</si>
  <si>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</si>
  <si>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</si>
  <si>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</si>
  <si>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</si>
  <si>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</si>
  <si>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</si>
  <si>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</si>
  <si>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</si>
  <si>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</si>
  <si>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</si>
  <si>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</si>
  <si>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</si>
  <si>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</si>
  <si>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</si>
  <si>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</si>
  <si>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</si>
  <si>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</si>
  <si>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</si>
  <si>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</si>
  <si>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</si>
  <si>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</si>
  <si>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</si>
  <si>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</si>
  <si>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</si>
  <si>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</si>
  <si>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</si>
  <si>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</si>
  <si>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</si>
  <si>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</si>
  <si>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</si>
  <si>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</si>
  <si>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</si>
  <si>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</si>
  <si>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</si>
  <si>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</si>
  <si>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</si>
  <si>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</si>
  <si>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</si>
  <si>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</si>
  <si>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</si>
  <si>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</si>
  <si>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</si>
  <si>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</si>
  <si>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</si>
  <si>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</si>
  <si>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</si>
  <si>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</si>
  <si>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</si>
  <si>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</si>
  <si>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</si>
  <si>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</si>
  <si>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</si>
  <si>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</si>
  <si>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</si>
  <si>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</si>
  <si>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</si>
  <si>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</si>
  <si>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</si>
  <si>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</si>
  <si>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</si>
  <si>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</si>
  <si>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</si>
  <si>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</si>
  <si>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</si>
  <si>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</si>
  <si>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</si>
  <si>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</si>
  <si>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</si>
  <si>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</si>
  <si>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</si>
  <si>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</si>
  <si>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</si>
  <si>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</si>
  <si>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</si>
  <si>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</si>
  <si>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</si>
  <si>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</si>
  <si>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</si>
  <si>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</si>
  <si>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</si>
  <si>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</si>
  <si>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</si>
  <si>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</si>
  <si>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</si>
  <si>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</si>
  <si>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</si>
  <si>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</si>
  <si>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</si>
  <si>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</si>
  <si>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</si>
  <si>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</si>
  <si>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</si>
  <si>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</si>
  <si>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</si>
  <si>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</si>
  <si>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</si>
  <si>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</si>
  <si>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</si>
  <si>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</si>
  <si>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</si>
  <si>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</si>
  <si>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</si>
  <si>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</si>
  <si>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</si>
  <si>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</si>
  <si>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</si>
  <si>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</si>
  <si>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</si>
  <si>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</si>
  <si>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</si>
  <si>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</si>
  <si>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</si>
  <si>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</si>
  <si>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</si>
  <si>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</si>
  <si>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</si>
  <si>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</si>
  <si>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</si>
  <si>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</si>
  <si>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</si>
  <si>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</si>
  <si>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</si>
  <si>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</si>
  <si>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</si>
  <si>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</si>
  <si>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</si>
  <si>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</si>
  <si>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</si>
  <si>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</si>
  <si>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</si>
  <si>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</si>
  <si>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</si>
  <si>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</si>
  <si>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</si>
  <si>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</si>
  <si>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</si>
  <si>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</si>
  <si>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</si>
  <si>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</si>
  <si>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</si>
  <si>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</si>
  <si>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</si>
  <si>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</si>
  <si>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</si>
  <si>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</si>
  <si>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</si>
  <si>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</si>
  <si>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</si>
  <si>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</si>
  <si>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</si>
  <si>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</si>
  <si>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</si>
  <si>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</si>
  <si>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</si>
  <si>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</si>
  <si>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</si>
  <si>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</si>
  <si>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</si>
  <si>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</si>
  <si>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</si>
  <si>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</si>
  <si>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</si>
  <si>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</si>
  <si>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</si>
  <si>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</si>
  <si>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</si>
  <si>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</si>
  <si>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</si>
  <si>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</si>
  <si>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</si>
  <si>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</si>
  <si>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</si>
  <si>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</si>
  <si>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</si>
  <si>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</si>
  <si>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</si>
  <si>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</si>
  <si>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</si>
  <si>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</si>
  <si>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</si>
  <si>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</si>
  <si>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</si>
  <si>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</si>
  <si>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</si>
  <si>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</si>
  <si>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</si>
  <si>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</si>
  <si>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</si>
  <si>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</si>
  <si>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</si>
  <si>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</si>
  <si>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</si>
  <si>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</si>
  <si>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</si>
  <si>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</si>
  <si>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</si>
  <si>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</si>
  <si>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</si>
  <si>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</si>
  <si>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</si>
  <si>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</si>
  <si>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</si>
  <si>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</si>
  <si>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</si>
  <si>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</si>
  <si>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</si>
  <si>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</si>
  <si>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</si>
  <si>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</si>
  <si>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</si>
  <si>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</si>
  <si>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</si>
  <si>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</si>
  <si>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</si>
  <si>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</si>
  <si>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</si>
  <si>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</si>
  <si>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</si>
  <si>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</si>
  <si>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</si>
  <si>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</si>
  <si>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</si>
  <si>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</si>
  <si>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</si>
  <si>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</si>
  <si>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</si>
  <si>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</si>
  <si>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</si>
  <si>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</si>
  <si>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</si>
  <si>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</si>
  <si>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</si>
  <si>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</si>
  <si>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</si>
  <si>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</si>
  <si>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</si>
  <si>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</si>
  <si>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</si>
  <si>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</si>
  <si>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</si>
  <si>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</si>
  <si>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</si>
  <si>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</si>
  <si>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</si>
  <si>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</si>
  <si>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</si>
  <si>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</si>
  <si>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</si>
  <si>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</si>
  <si>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</si>
  <si>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</si>
  <si>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</si>
  <si>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</si>
  <si>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</si>
  <si>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</si>
  <si>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</si>
  <si>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</si>
  <si>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</si>
  <si>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</si>
  <si>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</si>
  <si>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</si>
  <si>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</si>
  <si>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</si>
  <si>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</si>
  <si>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</si>
  <si>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</si>
  <si>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</si>
  <si>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</si>
  <si>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</si>
  <si>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</si>
  <si>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</si>
  <si>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</si>
  <si>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</si>
  <si>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</si>
  <si>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</si>
  <si>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</si>
  <si>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</si>
  <si>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</si>
  <si>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</si>
  <si>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</si>
  <si>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</si>
  <si>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</si>
  <si>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</si>
  <si>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</si>
  <si>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</si>
  <si>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</si>
  <si>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</si>
  <si>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</si>
  <si>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</si>
  <si>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</si>
  <si>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</si>
  <si>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</si>
  <si>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</si>
  <si>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</si>
  <si>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</si>
  <si>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</si>
  <si>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</si>
  <si>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</si>
  <si>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</si>
  <si>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</si>
  <si>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</si>
  <si>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</si>
  <si>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</si>
  <si>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</si>
  <si>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</si>
  <si>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</si>
  <si>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</si>
  <si>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</si>
  <si>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</si>
  <si>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</si>
  <si>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</si>
  <si>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</si>
  <si>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</si>
  <si>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</si>
  <si>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</si>
  <si>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</si>
  <si>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</si>
  <si>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</si>
  <si>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</si>
  <si>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</si>
  <si>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</si>
  <si>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</si>
  <si>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</si>
  <si>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</si>
  <si>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</si>
  <si>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</si>
  <si>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</si>
  <si>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</si>
  <si>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</si>
  <si>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</si>
  <si>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</si>
  <si>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</si>
  <si>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</si>
  <si>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</si>
  <si>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</si>
  <si>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</si>
  <si>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</si>
  <si>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</si>
  <si>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</si>
  <si>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</si>
  <si>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</si>
  <si>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</si>
  <si>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</si>
  <si>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</si>
  <si>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</si>
  <si>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</si>
  <si>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</si>
  <si>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</si>
  <si>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</si>
  <si>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</si>
  <si>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</si>
  <si>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</si>
  <si>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</si>
  <si>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</si>
  <si>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</si>
  <si>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</si>
  <si>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</si>
  <si>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</si>
  <si>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</si>
  <si>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</si>
  <si>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</si>
  <si>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</si>
  <si>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</si>
  <si>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</si>
  <si>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</si>
  <si>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</si>
  <si>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</si>
  <si>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</si>
  <si>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</si>
  <si>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</si>
  <si>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</si>
  <si>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</si>
  <si>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</si>
  <si>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</si>
  <si>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</si>
  <si>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</si>
  <si>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</si>
  <si>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</si>
  <si>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</si>
  <si>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</si>
  <si>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</si>
  <si>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</si>
  <si>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</si>
  <si>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</si>
  <si>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</si>
  <si>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</si>
  <si>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</si>
  <si>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</si>
  <si>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</si>
  <si>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</si>
  <si>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</si>
  <si>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</si>
  <si>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</si>
  <si>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</si>
  <si>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</si>
  <si>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</si>
  <si>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</si>
  <si>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</si>
  <si>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</si>
  <si>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</si>
  <si>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</si>
  <si>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</si>
  <si>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</si>
  <si>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</si>
  <si>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</si>
  <si>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</si>
  <si>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</si>
  <si>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</si>
  <si>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</si>
  <si>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</si>
  <si>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</si>
  <si>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</si>
  <si>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</si>
  <si>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</si>
  <si>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</si>
  <si>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</si>
  <si>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</si>
  <si>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</si>
  <si>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</si>
  <si>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</si>
  <si>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</si>
  <si>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</si>
  <si>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</si>
  <si>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</si>
  <si>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</si>
  <si>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</si>
  <si>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</si>
  <si>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</si>
  <si>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</si>
  <si>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</si>
  <si>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</si>
  <si>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</si>
  <si>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</si>
  <si>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</si>
  <si>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</si>
  <si>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</si>
  <si>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</si>
  <si>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</si>
  <si>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</si>
  <si>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</si>
  <si>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</si>
  <si>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</si>
  <si>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</si>
  <si>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</si>
  <si>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</si>
  <si>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</si>
  <si>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</si>
  <si>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</si>
  <si>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</si>
  <si>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</si>
  <si>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</si>
  <si>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</si>
  <si>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</si>
  <si>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</si>
  <si>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</si>
  <si>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</si>
  <si>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</si>
  <si>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</si>
  <si>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</si>
  <si>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</si>
  <si>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</si>
  <si>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</si>
  <si>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</si>
  <si>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</si>
  <si>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</si>
  <si>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</si>
  <si>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</si>
  <si>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</si>
  <si>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</si>
  <si>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</si>
  <si>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</si>
  <si>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</si>
  <si>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</si>
  <si>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</si>
  <si>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</si>
  <si>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</si>
  <si>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</si>
  <si>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</si>
  <si>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</si>
  <si>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</si>
  <si>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</si>
  <si>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</si>
  <si>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</si>
  <si>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</si>
  <si>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</si>
  <si>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</si>
  <si>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</si>
  <si>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</si>
  <si>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</si>
  <si>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</si>
  <si>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</si>
  <si>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</si>
  <si>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</si>
  <si>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</si>
  <si>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</si>
  <si>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</si>
  <si>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</si>
  <si>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</si>
  <si>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</si>
  <si>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</si>
  <si>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</si>
  <si>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</si>
  <si>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</si>
  <si>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</si>
  <si>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</si>
  <si>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</si>
  <si>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</si>
  <si>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</si>
  <si>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</si>
  <si>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</si>
  <si>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</si>
  <si>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</si>
  <si>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</si>
  <si>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</si>
  <si>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</si>
  <si>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</si>
  <si>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</si>
  <si>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</si>
  <si>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</si>
  <si>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</si>
  <si>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</si>
  <si>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</si>
  <si>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</si>
  <si>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</si>
  <si>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</si>
  <si>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</si>
  <si>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</si>
  <si>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</si>
  <si>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</si>
  <si>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</si>
  <si>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</si>
  <si>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</si>
  <si>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</si>
  <si>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</si>
  <si>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</si>
  <si>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</si>
  <si>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</si>
  <si>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</si>
  <si>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</si>
  <si>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</si>
  <si>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</si>
  <si>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</si>
  <si>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</si>
  <si>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</si>
  <si>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</si>
  <si>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</si>
  <si>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</si>
  <si>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</si>
  <si>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</si>
  <si>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</si>
  <si>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</si>
  <si>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</si>
  <si>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</si>
  <si>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</si>
  <si>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</si>
  <si>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</si>
  <si>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</si>
  <si>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</si>
  <si>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</si>
  <si>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</si>
  <si>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</si>
  <si>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</si>
  <si>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</si>
  <si>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</si>
  <si>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</si>
  <si>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</si>
  <si>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</si>
  <si>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</si>
  <si>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</si>
  <si>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</si>
  <si>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</si>
  <si>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</si>
  <si>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</si>
  <si>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</si>
  <si>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</si>
  <si>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</si>
  <si>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</si>
  <si>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</si>
  <si>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</si>
  <si>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</si>
  <si>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</si>
  <si>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</si>
  <si>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</si>
  <si>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</si>
  <si>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</si>
  <si>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</si>
  <si>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</si>
  <si>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</si>
  <si>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</si>
  <si>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</si>
  <si>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</si>
  <si>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</si>
  <si>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</si>
  <si>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</si>
  <si>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</si>
  <si>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</si>
  <si>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</si>
  <si>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</si>
  <si>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</si>
  <si>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</si>
  <si>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</si>
  <si>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</si>
  <si>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</si>
  <si>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</si>
  <si>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</si>
  <si>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</si>
  <si>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</si>
  <si>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</si>
  <si>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</si>
  <si>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</si>
  <si>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</si>
  <si>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</si>
  <si>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</si>
  <si>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</si>
  <si>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</si>
  <si>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</si>
  <si>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</si>
  <si>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</si>
  <si>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</si>
  <si>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</si>
  <si>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</si>
  <si>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</si>
  <si>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</si>
  <si>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</si>
  <si>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</si>
  <si>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</si>
  <si>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</si>
  <si>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</si>
  <si>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</si>
  <si>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</si>
  <si>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</si>
  <si>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</si>
  <si>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</si>
  <si>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</si>
  <si>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</si>
  <si>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</si>
  <si>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</si>
  <si>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</si>
  <si>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</si>
  <si>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</si>
  <si>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</si>
  <si>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</si>
  <si>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</si>
  <si>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</si>
  <si>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</si>
  <si>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</si>
  <si>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</si>
  <si>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</si>
  <si>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</si>
  <si>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</si>
  <si>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</si>
  <si>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</si>
  <si>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</si>
  <si>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</si>
  <si>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</si>
  <si>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</si>
  <si>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</si>
  <si>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</si>
  <si>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</si>
  <si>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</si>
  <si>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</si>
  <si>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</si>
  <si>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</si>
  <si>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</si>
  <si>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</si>
  <si>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</si>
  <si>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</si>
  <si>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</si>
  <si>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</si>
  <si>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</si>
  <si>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</si>
  <si>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</si>
  <si>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</si>
  <si>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</si>
  <si>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</si>
  <si>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</si>
  <si>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</si>
  <si>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</si>
  <si>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</si>
  <si>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</si>
  <si>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</si>
  <si>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</si>
  <si>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</si>
  <si>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</si>
  <si>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</si>
  <si>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</si>
  <si>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</si>
  <si>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</si>
  <si>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</si>
  <si>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</si>
  <si>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</si>
  <si>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</si>
  <si>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</si>
  <si>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</si>
  <si>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</si>
  <si>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</si>
  <si>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</si>
  <si>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</si>
  <si>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</si>
  <si>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</si>
  <si>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</si>
  <si>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</si>
  <si>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</si>
  <si>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</si>
  <si>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</si>
  <si>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</si>
  <si>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</si>
  <si>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</si>
  <si>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</si>
  <si>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</si>
  <si>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</si>
  <si>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</si>
  <si>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</si>
  <si>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</si>
  <si>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</si>
  <si>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</si>
  <si>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</si>
  <si>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</si>
  <si>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</si>
  <si>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</si>
  <si>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</si>
  <si>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</si>
  <si>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</si>
  <si>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</si>
  <si>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</si>
  <si>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</si>
  <si>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</si>
  <si>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</si>
  <si>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</si>
  <si>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</si>
  <si>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</si>
  <si>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</si>
  <si>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</si>
  <si>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</si>
  <si>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</si>
  <si>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</si>
  <si>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</si>
  <si>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</si>
  <si>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</si>
  <si>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</si>
  <si>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</si>
  <si>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</si>
  <si>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</si>
  <si>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</si>
  <si>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</si>
  <si>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</si>
  <si>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</si>
  <si>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</si>
  <si>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</si>
  <si>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</si>
  <si>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</si>
  <si>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</si>
  <si>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</si>
  <si>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</si>
  <si>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</si>
  <si>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</si>
  <si>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</si>
  <si>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</si>
  <si>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</si>
  <si>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</si>
  <si>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</si>
  <si>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</si>
  <si>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</si>
  <si>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</si>
  <si>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</si>
  <si>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</si>
  <si>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</si>
  <si>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</si>
  <si>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</si>
  <si>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</si>
  <si>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</si>
  <si>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</si>
  <si>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</si>
  <si>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</si>
  <si>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</si>
  <si>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</si>
  <si>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</si>
  <si>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</si>
  <si>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</si>
  <si>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</si>
  <si>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</si>
  <si>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</si>
  <si>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</si>
  <si>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</si>
  <si>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</si>
  <si>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</si>
  <si>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</si>
  <si>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</si>
  <si>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</si>
  <si>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</si>
  <si>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</si>
  <si>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</si>
  <si>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</si>
  <si>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</si>
  <si>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</si>
  <si>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</si>
  <si>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</si>
  <si>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</si>
  <si>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</si>
  <si>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</si>
  <si>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</si>
  <si>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</si>
  <si>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</si>
  <si>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</si>
  <si>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</si>
  <si>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</si>
  <si>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</si>
  <si>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</si>
  <si>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</si>
  <si>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</si>
  <si>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</si>
  <si>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</si>
  <si>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</si>
  <si>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</si>
  <si>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</si>
  <si>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</si>
  <si>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</si>
  <si>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</si>
  <si>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</si>
  <si>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</si>
  <si>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</si>
  <si>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</si>
  <si>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</si>
  <si>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</si>
  <si>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</si>
  <si>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</si>
  <si>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</si>
  <si>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</si>
  <si>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</si>
  <si>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</si>
  <si>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</si>
  <si>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</si>
  <si>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</si>
  <si>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</si>
  <si>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</si>
  <si>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</si>
  <si>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</si>
  <si>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</si>
  <si>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</si>
  <si>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</si>
  <si>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</si>
  <si>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</si>
  <si>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</si>
  <si>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</si>
  <si>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</si>
  <si>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</si>
  <si>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</si>
  <si>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</si>
  <si>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</si>
  <si>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</si>
  <si>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</si>
  <si>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</si>
  <si>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</si>
  <si>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</si>
  <si>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</si>
  <si>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</si>
  <si>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</si>
  <si>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</si>
  <si>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</si>
  <si>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</si>
  <si>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</si>
  <si>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</si>
  <si>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</si>
  <si>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</si>
  <si>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</si>
  <si>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</si>
  <si>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</si>
  <si>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</si>
  <si>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</si>
  <si>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</si>
  <si>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</si>
  <si>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</si>
  <si>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</si>
  <si>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</si>
  <si>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</si>
  <si>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</si>
  <si>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</si>
  <si>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</si>
  <si>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</si>
  <si>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</si>
  <si>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</si>
  <si>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</si>
  <si>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</si>
  <si>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</si>
  <si>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</si>
  <si>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</si>
  <si>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</si>
  <si>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</si>
  <si>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</si>
  <si>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</si>
  <si>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</si>
  <si>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</si>
  <si>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</si>
  <si>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</si>
  <si>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</si>
  <si>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</si>
  <si>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</si>
  <si>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</si>
  <si>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</si>
  <si>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</si>
  <si>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</si>
  <si>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</si>
  <si>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</si>
  <si>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</si>
  <si>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</si>
  <si>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</si>
  <si>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</si>
  <si>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</si>
  <si>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</si>
  <si>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</si>
  <si>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</si>
  <si>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</si>
  <si>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</si>
  <si>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</si>
  <si>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</si>
  <si>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</si>
  <si>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</si>
  <si>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</si>
  <si>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</si>
  <si>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</si>
  <si>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</si>
  <si>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</si>
  <si>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</si>
  <si>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</si>
  <si>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</si>
  <si>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</si>
  <si>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</si>
  <si>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</si>
  <si>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</si>
  <si>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</si>
  <si>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</si>
  <si>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</si>
  <si>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</si>
  <si>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</si>
  <si>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</si>
  <si>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</si>
  <si>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</si>
  <si>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</si>
  <si>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</si>
  <si>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</si>
  <si>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</si>
  <si>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</si>
  <si>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</si>
  <si>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</si>
  <si>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</si>
  <si>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</si>
  <si>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</si>
  <si>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</si>
  <si>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</si>
  <si>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</si>
  <si>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</si>
  <si>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</si>
  <si>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</si>
  <si>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</si>
  <si>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</si>
  <si>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</si>
  <si>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</si>
  <si>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</si>
  <si>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</si>
  <si>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</si>
  <si>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</si>
  <si>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</si>
  <si>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</si>
  <si>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</si>
  <si>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</si>
  <si>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</si>
  <si>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</si>
  <si>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</si>
  <si>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</si>
  <si>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</si>
  <si>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</si>
  <si>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</si>
  <si>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</si>
  <si>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</si>
  <si>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</si>
  <si>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</si>
  <si>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</si>
  <si>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</si>
  <si>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</si>
  <si>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</si>
  <si>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</si>
  <si>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</si>
  <si>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</si>
  <si>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</si>
  <si>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</si>
  <si>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</si>
  <si>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</si>
  <si>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</si>
  <si>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</si>
  <si>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</si>
  <si>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</si>
  <si>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</si>
  <si>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</si>
  <si>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</si>
  <si>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</si>
  <si>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</si>
  <si>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</si>
  <si>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</si>
  <si>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</si>
  <si>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</si>
  <si>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</si>
  <si>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</si>
  <si>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</si>
  <si>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</si>
  <si>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</si>
  <si>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</si>
  <si>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</si>
  <si>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</si>
  <si>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</si>
  <si>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</si>
  <si>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</si>
  <si>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</si>
  <si>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</si>
  <si>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</si>
  <si>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</si>
  <si>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</si>
  <si>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</si>
  <si>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</si>
  <si>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</si>
  <si>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</si>
  <si>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</si>
  <si>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</si>
  <si>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</si>
  <si>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</si>
  <si>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</si>
  <si>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</si>
  <si>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</si>
  <si>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</si>
  <si>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</si>
  <si>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</si>
  <si>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</si>
  <si>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</si>
  <si>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</si>
  <si>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</si>
  <si>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</si>
  <si>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</si>
  <si>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</si>
  <si>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</si>
  <si>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</si>
  <si>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</si>
  <si>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</si>
  <si>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</si>
  <si>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</si>
  <si>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</si>
  <si>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</si>
  <si>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</si>
  <si>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</si>
  <si>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</si>
  <si>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</si>
  <si>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</si>
  <si>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</si>
  <si>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</si>
  <si>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</si>
  <si>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</si>
  <si>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</si>
  <si>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</si>
  <si>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</si>
  <si>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</si>
  <si>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</si>
  <si>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</si>
  <si>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</si>
  <si>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</si>
  <si>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</si>
  <si>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</si>
  <si>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</si>
  <si>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</si>
  <si>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</si>
  <si>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</si>
  <si>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</si>
  <si>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</si>
  <si>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</si>
  <si>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</si>
  <si>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</si>
  <si>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</si>
  <si>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</si>
  <si>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</si>
  <si>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</si>
  <si>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</si>
  <si>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</si>
  <si>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</si>
  <si>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</si>
  <si>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</si>
  <si>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</si>
  <si>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</si>
  <si>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</si>
  <si>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</si>
  <si>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</si>
  <si>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</si>
  <si>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</si>
  <si>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</si>
  <si>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</si>
  <si>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</si>
  <si>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</si>
  <si>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</si>
  <si>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</si>
  <si>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</si>
  <si>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</si>
  <si>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</si>
  <si>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</si>
  <si>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</si>
  <si>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</si>
  <si>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</si>
  <si>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</si>
  <si>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</si>
  <si>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</si>
  <si>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</si>
  <si>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</si>
  <si>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</si>
  <si>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</si>
  <si>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</si>
  <si>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</si>
  <si>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</si>
  <si>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</si>
  <si>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</si>
  <si>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</si>
  <si>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</si>
  <si>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</si>
  <si>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</si>
  <si>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</si>
  <si>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</si>
  <si>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</si>
  <si>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</si>
  <si>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</si>
  <si>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</si>
  <si>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</si>
  <si>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</si>
  <si>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</si>
  <si>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</si>
  <si>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</si>
  <si>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</si>
  <si>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</si>
  <si>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</si>
  <si>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</si>
  <si>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</si>
  <si>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</si>
  <si>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</si>
  <si>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</si>
  <si>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</si>
  <si>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</si>
  <si>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</si>
  <si>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</si>
  <si>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</si>
  <si>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</si>
  <si>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</si>
  <si>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</si>
  <si>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</si>
  <si>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</si>
  <si>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</si>
  <si>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</si>
  <si>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</si>
  <si>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</si>
  <si>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</si>
  <si>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</si>
  <si>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</si>
  <si>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</si>
  <si>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</si>
  <si>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</si>
  <si>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</si>
  <si>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</si>
  <si>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</si>
  <si>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</si>
  <si>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</si>
  <si>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</si>
  <si>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</si>
  <si>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</si>
  <si>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</si>
  <si>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</si>
  <si>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</si>
  <si>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</si>
  <si>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</si>
  <si>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</si>
  <si>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</si>
  <si>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</si>
  <si>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</si>
  <si>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</si>
  <si>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</si>
  <si>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</si>
  <si>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</si>
  <si>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</si>
  <si>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</si>
  <si>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</si>
  <si>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</si>
  <si>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</si>
  <si>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</si>
  <si>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</si>
  <si>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</si>
  <si>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</si>
  <si>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</si>
  <si>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</si>
  <si>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</si>
  <si>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</si>
  <si>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</si>
  <si>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</si>
  <si>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</si>
  <si>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</si>
  <si>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</si>
  <si>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</si>
  <si>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</si>
  <si>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</si>
  <si>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</si>
  <si>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</si>
  <si>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</si>
  <si>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</si>
  <si>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</si>
  <si>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</si>
  <si>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</si>
  <si>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</si>
  <si>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</si>
  <si>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</si>
  <si>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</si>
  <si>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</si>
  <si>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</si>
  <si>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</si>
  <si>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</si>
  <si>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</si>
  <si>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</si>
  <si>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</si>
  <si>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</si>
  <si>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</si>
  <si>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</si>
  <si>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</si>
  <si>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</si>
  <si>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</si>
  <si>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</si>
  <si>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</si>
  <si>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</si>
  <si>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</si>
  <si>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</si>
  <si>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</si>
  <si>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</si>
  <si>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</si>
  <si>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</si>
  <si>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</si>
  <si>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</si>
  <si>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</si>
  <si>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</si>
  <si>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</si>
  <si>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</si>
  <si>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</si>
  <si>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</si>
  <si>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</si>
  <si>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</si>
  <si>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</si>
  <si>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</si>
  <si>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</si>
  <si>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</si>
  <si>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</si>
  <si>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</si>
  <si>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</si>
  <si>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</si>
  <si>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</si>
  <si>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</si>
  <si>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</si>
  <si>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</si>
  <si>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</si>
  <si>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</si>
  <si>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</si>
  <si>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</si>
  <si>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</si>
  <si>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</si>
  <si>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</si>
  <si>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</si>
  <si>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</si>
  <si>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</si>
  <si>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</si>
  <si>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</si>
  <si>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</si>
  <si>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</si>
  <si>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</si>
  <si>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</si>
  <si>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</si>
  <si>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</si>
  <si>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</si>
  <si>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</si>
  <si>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</si>
  <si>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</si>
  <si>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</si>
  <si>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</si>
  <si>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</si>
  <si>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</si>
  <si>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</si>
  <si>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</si>
  <si>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</si>
  <si>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</si>
  <si>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</si>
  <si>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</si>
  <si>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</si>
  <si>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</si>
  <si>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</si>
  <si>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</si>
  <si>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</si>
  <si>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</si>
  <si>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</si>
  <si>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</si>
  <si>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</si>
  <si>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</si>
  <si>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</si>
  <si>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</si>
  <si>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</si>
  <si>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</si>
  <si>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</si>
  <si>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</si>
  <si>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</si>
  <si>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</si>
  <si>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</si>
  <si>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</si>
  <si>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</si>
  <si>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</si>
  <si>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</si>
  <si>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</si>
  <si>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</si>
  <si>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</si>
  <si>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</si>
  <si>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</si>
  <si>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</si>
  <si>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</si>
  <si>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</si>
  <si>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</si>
  <si>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</si>
  <si>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</si>
  <si>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</si>
  <si>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</si>
  <si>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</si>
  <si>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</si>
  <si>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</si>
  <si>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</si>
  <si>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</si>
  <si>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</si>
  <si>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</si>
  <si>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</si>
  <si>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</si>
  <si>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</si>
  <si>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</si>
  <si>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</si>
  <si>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</si>
  <si>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</si>
  <si>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</si>
  <si>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</si>
  <si>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</si>
  <si>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</si>
  <si>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</si>
  <si>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</si>
  <si>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</si>
  <si>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</si>
  <si>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</si>
  <si>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</si>
  <si>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</si>
  <si>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</si>
  <si>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</si>
  <si>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</si>
  <si>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</si>
  <si>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</si>
  <si>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</si>
  <si>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</si>
  <si>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</si>
  <si>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</si>
  <si>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</si>
  <si>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</si>
  <si>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</si>
  <si>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</si>
  <si>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</si>
  <si>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</si>
  <si>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</si>
  <si>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</si>
  <si>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</si>
  <si>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</si>
  <si>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</si>
  <si>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</si>
  <si>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</si>
  <si>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</si>
  <si>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</si>
  <si>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</si>
  <si>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</si>
  <si>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</si>
  <si>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</si>
  <si>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</si>
  <si>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</si>
  <si>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</si>
  <si>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</si>
  <si>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</si>
  <si>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</si>
  <si>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</si>
  <si>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</si>
  <si>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</si>
  <si>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</si>
  <si>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</si>
  <si>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</si>
  <si>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</si>
  <si>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</si>
  <si>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</si>
  <si>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</si>
  <si>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</si>
  <si>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</si>
  <si>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</si>
  <si>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</si>
  <si>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</si>
  <si>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</si>
  <si>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</si>
  <si>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</si>
  <si>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</si>
  <si>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</si>
  <si>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</si>
  <si>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</si>
  <si>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</si>
  <si>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</si>
  <si>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</si>
  <si>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</si>
  <si>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</si>
  <si>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</si>
  <si>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</si>
  <si>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</si>
  <si>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</si>
  <si>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</si>
  <si>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</si>
  <si>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</si>
  <si>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</si>
  <si>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</si>
  <si>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</si>
  <si>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</si>
  <si>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</si>
  <si>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</si>
  <si>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</si>
  <si>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</si>
  <si>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</si>
  <si>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</si>
  <si>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</si>
  <si>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</si>
  <si>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</si>
  <si>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</si>
  <si>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</si>
  <si>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</si>
  <si>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</si>
  <si>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</si>
  <si>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</si>
  <si>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</si>
  <si>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</si>
  <si>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</si>
  <si>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</si>
  <si>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</si>
  <si>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</si>
  <si>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</si>
  <si>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</si>
  <si>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</si>
  <si>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</si>
  <si>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</si>
  <si>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</si>
  <si>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</si>
  <si>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</si>
  <si>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</si>
  <si>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</si>
  <si>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</si>
  <si>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</si>
  <si>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</si>
  <si>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</si>
  <si>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</si>
  <si>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</si>
  <si>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</si>
  <si>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</si>
  <si>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</si>
  <si>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</si>
  <si>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</si>
  <si>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</si>
  <si>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</si>
  <si>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</si>
  <si>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</si>
  <si>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</si>
  <si>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</si>
  <si>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</si>
  <si>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</si>
  <si>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</si>
  <si>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</si>
  <si>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</si>
  <si>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</si>
  <si>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</si>
  <si>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</si>
  <si>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</si>
  <si>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</si>
  <si>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</si>
  <si>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</si>
  <si>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</si>
  <si>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</si>
  <si>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</si>
  <si>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</si>
  <si>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</si>
  <si>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</si>
  <si>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</si>
  <si>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</si>
  <si>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</si>
  <si>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</si>
  <si>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</si>
  <si>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</si>
  <si>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</si>
  <si>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</si>
  <si>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</si>
  <si>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</si>
  <si>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</si>
  <si>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</si>
  <si>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</si>
  <si>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</si>
  <si>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</si>
  <si>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</si>
  <si>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</si>
  <si>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</si>
  <si>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</si>
  <si>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</si>
  <si>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</si>
  <si>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</si>
  <si>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</si>
  <si>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</si>
  <si>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</si>
  <si>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</si>
  <si>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</si>
  <si>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</si>
  <si>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</si>
  <si>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</si>
  <si>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</si>
  <si>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</si>
  <si>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</si>
  <si>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</si>
  <si>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</si>
  <si>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</si>
  <si>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</si>
  <si>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</si>
  <si>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</si>
  <si>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</si>
  <si>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</si>
  <si>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</si>
  <si>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</si>
  <si>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</si>
  <si>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</si>
  <si>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</si>
  <si>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</si>
  <si>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</si>
  <si>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</si>
  <si>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</si>
  <si>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</si>
  <si>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</si>
  <si>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</si>
  <si>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</si>
  <si>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</si>
  <si>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</si>
  <si>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</si>
  <si>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</si>
  <si>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</si>
  <si>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</si>
  <si>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</si>
  <si>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</si>
  <si>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</si>
  <si>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</si>
  <si>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</si>
  <si>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</si>
  <si>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</si>
  <si>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</si>
  <si>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</si>
  <si>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</si>
  <si>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</si>
  <si>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</si>
  <si>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</si>
  <si>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</si>
  <si>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</si>
  <si>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</si>
  <si>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</si>
  <si>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</si>
  <si>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</si>
  <si>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</si>
  <si>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</si>
  <si>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</si>
  <si>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</si>
  <si>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</si>
  <si>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</si>
  <si>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</si>
  <si>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</si>
  <si>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</si>
  <si>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</si>
  <si>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</si>
  <si>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</si>
  <si>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</si>
  <si>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</si>
  <si>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</si>
  <si>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</si>
  <si>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</si>
  <si>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</si>
  <si>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</si>
  <si>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</si>
  <si>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</si>
  <si>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</si>
  <si>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</si>
  <si>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</si>
  <si>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</si>
  <si>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</si>
  <si>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</si>
  <si>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</si>
  <si>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</si>
  <si>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</si>
  <si>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</si>
  <si>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</si>
  <si>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</si>
  <si>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</si>
  <si>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</si>
  <si>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</si>
  <si>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</si>
  <si>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</si>
  <si>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</si>
  <si>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</si>
  <si>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</si>
  <si>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</si>
  <si>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</si>
  <si>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</si>
  <si>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</si>
  <si>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</si>
  <si>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</si>
  <si>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</si>
  <si>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</si>
  <si>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</si>
  <si>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</si>
  <si>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</si>
  <si>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</si>
  <si>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</si>
  <si>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</si>
  <si>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</si>
  <si>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</si>
  <si>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</si>
  <si>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</si>
  <si>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</si>
  <si>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</si>
  <si>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</si>
  <si>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</si>
  <si>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</si>
  <si>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</si>
  <si>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</si>
  <si>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</si>
  <si>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</si>
  <si>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</si>
  <si>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</si>
  <si>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</si>
  <si>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</si>
  <si>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</si>
  <si>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</si>
  <si>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</si>
  <si>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</si>
  <si>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</si>
  <si>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</si>
  <si>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</si>
  <si>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</si>
  <si>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</si>
  <si>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</si>
  <si>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</si>
  <si>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</si>
  <si>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</si>
  <si>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</si>
  <si>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</si>
  <si>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</si>
  <si>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</si>
  <si>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</si>
  <si>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</si>
  <si>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</si>
  <si>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</si>
  <si>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</si>
  <si>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</si>
  <si>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</si>
  <si>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</si>
  <si>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</si>
  <si>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</si>
  <si>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</si>
  <si>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</si>
  <si>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</si>
  <si>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</si>
  <si>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</si>
  <si>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</si>
  <si>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</si>
  <si>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</si>
  <si>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</si>
  <si>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</si>
  <si>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</si>
  <si>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</si>
  <si>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</si>
  <si>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</si>
  <si>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</si>
  <si>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</si>
  <si>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</si>
  <si>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</si>
  <si>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</si>
  <si>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</si>
  <si>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</si>
  <si>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</si>
  <si>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</si>
  <si>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</si>
  <si>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</si>
  <si>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</si>
  <si>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</si>
  <si>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</si>
  <si>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</si>
  <si>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</si>
  <si>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</si>
  <si>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</si>
  <si>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</si>
  <si>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</si>
  <si>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</si>
  <si>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</si>
  <si>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</si>
  <si>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</si>
  <si>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</si>
  <si>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</si>
  <si>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</si>
  <si>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</si>
  <si>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</si>
  <si>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</si>
  <si>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</si>
  <si>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</si>
  <si>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</si>
  <si>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</si>
  <si>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</si>
  <si>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</si>
  <si>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</si>
  <si>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</si>
  <si>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</si>
  <si>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</si>
  <si>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</si>
  <si>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</si>
  <si>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</si>
  <si>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</si>
  <si>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</si>
  <si>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</si>
  <si>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</si>
  <si>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</si>
  <si>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</si>
  <si>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</si>
  <si>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</si>
  <si>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</si>
  <si>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</si>
  <si>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</si>
  <si>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</si>
  <si>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</si>
  <si>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</si>
  <si>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</si>
  <si>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</si>
  <si>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</si>
  <si>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</si>
  <si>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</si>
  <si>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</si>
  <si>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</si>
  <si>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</si>
  <si>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</si>
  <si>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</si>
  <si>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</si>
  <si>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</si>
  <si>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</si>
  <si>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</si>
  <si>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</si>
  <si>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</si>
  <si>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</si>
  <si>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</si>
  <si>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</si>
  <si>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</si>
  <si>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</si>
  <si>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</si>
  <si>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</si>
  <si>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</si>
  <si>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</si>
  <si>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</si>
  <si>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</si>
  <si>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</si>
  <si>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</si>
  <si>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</si>
  <si>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</si>
  <si>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</si>
  <si>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</si>
  <si>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</si>
  <si>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</si>
  <si>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</si>
  <si>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</si>
  <si>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</si>
  <si>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</si>
  <si>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</si>
  <si>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</si>
  <si>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</si>
  <si>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</si>
  <si>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</si>
  <si>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</si>
  <si>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</si>
  <si>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</si>
  <si>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</si>
  <si>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</si>
  <si>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</si>
  <si>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</si>
  <si>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</si>
  <si>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</si>
  <si>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</si>
  <si>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</si>
  <si>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</si>
  <si>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</si>
  <si>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</si>
  <si>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</si>
  <si>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</si>
  <si>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</si>
  <si>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</si>
  <si>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</si>
  <si>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</si>
  <si>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</si>
  <si>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</si>
  <si>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</si>
  <si>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</si>
  <si>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</si>
  <si>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</si>
  <si>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</si>
  <si>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</si>
  <si>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</si>
  <si>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</si>
  <si>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</si>
  <si>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</si>
  <si>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</si>
  <si>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</si>
  <si>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</si>
  <si>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</si>
  <si>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</si>
  <si>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</si>
  <si>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</si>
  <si>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</si>
  <si>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</si>
  <si>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</si>
  <si>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</si>
  <si>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</si>
  <si>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</si>
  <si>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</si>
  <si>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</si>
  <si>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</si>
  <si>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</si>
  <si>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</si>
  <si>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</si>
  <si>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</si>
  <si>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</si>
  <si>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</si>
  <si>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</si>
  <si>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</si>
  <si>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</si>
  <si>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</si>
  <si>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</si>
  <si>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</si>
  <si>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</si>
  <si>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</si>
  <si>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</si>
  <si>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</si>
  <si>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</si>
  <si>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</si>
  <si>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</si>
  <si>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</si>
  <si>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</si>
  <si>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</si>
  <si>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</si>
  <si>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</si>
  <si>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</si>
  <si>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</si>
  <si>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</si>
  <si>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</si>
  <si>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</si>
  <si>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</si>
  <si>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</si>
  <si>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</si>
  <si>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</si>
  <si>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</si>
  <si>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</si>
  <si>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</si>
  <si>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</si>
  <si>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</si>
  <si>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</si>
  <si>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</si>
  <si>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</si>
  <si>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</si>
  <si>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</si>
  <si>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</si>
  <si>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</si>
  <si>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</si>
  <si>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</si>
  <si>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</si>
  <si>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</si>
  <si>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</si>
  <si>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</si>
  <si>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</si>
  <si>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</si>
  <si>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</si>
  <si>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</si>
  <si>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</si>
  <si>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</si>
  <si>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</si>
  <si>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</si>
  <si>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</si>
  <si>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</si>
  <si>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</si>
  <si>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</si>
  <si>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</si>
  <si>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</si>
  <si>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</si>
  <si>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</si>
  <si>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</si>
  <si>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</si>
  <si>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</si>
  <si>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</si>
  <si>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</si>
  <si>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</si>
  <si>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</si>
  <si>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</si>
  <si>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</si>
  <si>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</si>
  <si>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</si>
  <si>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</si>
  <si>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</si>
  <si>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</si>
  <si>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</si>
  <si>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</si>
  <si>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</si>
  <si>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</si>
  <si>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</si>
  <si>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</si>
  <si>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</si>
  <si>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</si>
  <si>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</si>
  <si>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</si>
  <si>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</si>
  <si>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</si>
  <si>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</si>
  <si>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</si>
  <si>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</si>
  <si>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</si>
  <si>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</si>
  <si>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</si>
  <si>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</si>
  <si>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</si>
  <si>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</si>
  <si>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</si>
  <si>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</si>
  <si>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</si>
  <si>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</si>
  <si>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</si>
  <si>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</si>
  <si>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</si>
  <si>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</si>
  <si>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</si>
  <si>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</si>
  <si>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</si>
  <si>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</si>
  <si>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</si>
  <si>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</si>
  <si>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</si>
  <si>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</si>
  <si>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</si>
  <si>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</si>
  <si>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</si>
  <si>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</si>
  <si>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</si>
  <si>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</si>
  <si>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</si>
  <si>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</si>
  <si>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</si>
  <si>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</si>
  <si>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</si>
  <si>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</si>
  <si>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</si>
  <si>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</si>
  <si>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</si>
  <si>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</si>
  <si>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</si>
  <si>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</si>
  <si>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</si>
  <si>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</si>
  <si>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</si>
  <si>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</si>
  <si>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</si>
  <si>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</si>
  <si>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</si>
  <si>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</si>
  <si>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</si>
  <si>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</si>
  <si>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</si>
  <si>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</si>
  <si>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</si>
  <si>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</si>
  <si>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</si>
  <si>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</si>
  <si>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</si>
  <si>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</si>
  <si>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</si>
  <si>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</si>
  <si>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</si>
  <si>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</si>
  <si>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</si>
  <si>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</si>
  <si>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</si>
  <si>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</si>
  <si>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</si>
  <si>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</si>
  <si>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</si>
  <si>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</si>
  <si>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</si>
  <si>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</si>
  <si>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</si>
  <si>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</si>
  <si>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</si>
  <si>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</si>
  <si>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</si>
  <si>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</si>
  <si>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</si>
  <si>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</si>
  <si>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</si>
  <si>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</si>
  <si>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</si>
  <si>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</si>
  <si>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</si>
  <si>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</si>
  <si>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</si>
  <si>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</si>
  <si>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</si>
  <si>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</si>
  <si>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</si>
  <si>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</si>
  <si>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</si>
  <si>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</si>
  <si>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</si>
  <si>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</si>
  <si>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</si>
  <si>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</si>
  <si>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</si>
  <si>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</si>
  <si>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</si>
  <si>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</si>
  <si>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</si>
  <si>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</si>
  <si>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</si>
  <si>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</si>
  <si>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</si>
  <si>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</si>
  <si>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</si>
  <si>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</si>
  <si>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</si>
  <si>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</si>
  <si>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</si>
  <si>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</si>
  <si>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</si>
  <si>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</si>
  <si>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</si>
  <si>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</si>
  <si>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</si>
  <si>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</si>
  <si>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</si>
  <si>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</si>
  <si>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</si>
  <si>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</si>
  <si>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</si>
  <si>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</si>
  <si>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</si>
  <si>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</si>
  <si>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</si>
  <si>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</si>
  <si>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</si>
  <si>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</si>
  <si>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</si>
  <si>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</si>
  <si>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</si>
  <si>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</si>
  <si>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</si>
  <si>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</si>
  <si>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</si>
  <si>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</si>
  <si>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</si>
  <si>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</si>
  <si>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</si>
  <si>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</si>
  <si>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</si>
  <si>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</si>
  <si>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</si>
  <si>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</si>
  <si>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</si>
  <si>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</si>
  <si>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</si>
  <si>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</si>
  <si>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</si>
  <si>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</si>
  <si>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</si>
  <si>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</si>
  <si>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</si>
  <si>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</si>
  <si>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</si>
  <si>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</si>
  <si>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</si>
  <si>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</si>
  <si>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</si>
  <si>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</si>
  <si>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</si>
  <si>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</si>
  <si>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</si>
  <si>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</si>
  <si>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</si>
  <si>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</si>
  <si>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</si>
  <si>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</si>
  <si>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</si>
  <si>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</si>
  <si>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</si>
  <si>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</si>
  <si>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</si>
  <si>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</si>
  <si>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</si>
  <si>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</si>
  <si>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</si>
  <si>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</si>
  <si>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</si>
  <si>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</si>
  <si>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</si>
  <si>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</si>
  <si>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</si>
  <si>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</si>
  <si>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</si>
  <si>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</si>
  <si>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</si>
  <si>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</si>
  <si>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</si>
  <si>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</si>
  <si>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</si>
  <si>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</si>
  <si>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</si>
  <si>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</si>
  <si>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</si>
  <si>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</si>
  <si>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</si>
  <si>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</si>
  <si>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</si>
  <si>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</si>
  <si>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</si>
  <si>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</si>
  <si>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</si>
  <si>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</si>
  <si>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</si>
  <si>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</si>
  <si>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</si>
  <si>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</si>
  <si>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</si>
  <si>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</si>
  <si>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</si>
  <si>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</si>
  <si>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</si>
  <si>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</si>
  <si>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</si>
  <si>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</si>
  <si>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</si>
  <si>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</si>
  <si>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</si>
  <si>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</si>
  <si>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</si>
  <si>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</si>
  <si>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</si>
  <si>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</si>
  <si>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</si>
  <si>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</si>
  <si>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</si>
  <si>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</si>
  <si>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</si>
  <si>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</si>
  <si>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</si>
  <si>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</si>
  <si>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</si>
  <si>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</si>
  <si>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</si>
  <si>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</si>
  <si>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</si>
  <si>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</si>
  <si>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</si>
  <si>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</si>
  <si>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</si>
  <si>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</si>
  <si>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</si>
  <si>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</si>
  <si>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</si>
  <si>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</si>
  <si>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</si>
  <si>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</si>
  <si>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</si>
  <si>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</si>
  <si>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</si>
  <si>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</si>
  <si>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</si>
  <si>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</si>
  <si>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</si>
  <si>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</si>
  <si>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</si>
  <si>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</si>
  <si>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</si>
  <si>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</si>
  <si>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</si>
  <si>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</si>
  <si>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</si>
  <si>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</si>
  <si>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</si>
  <si>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</si>
  <si>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</si>
  <si>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</si>
  <si>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</si>
  <si>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</si>
  <si>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</si>
  <si>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</si>
  <si>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</si>
  <si>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</si>
  <si>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</si>
  <si>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</si>
  <si>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</si>
  <si>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</si>
  <si>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</si>
  <si>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</si>
  <si>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</si>
  <si>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</si>
  <si>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</si>
  <si>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</si>
  <si>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</si>
  <si>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</si>
  <si>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</si>
  <si>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</si>
  <si>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</si>
  <si>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</si>
  <si>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</si>
  <si>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</si>
  <si>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</si>
  <si>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</si>
  <si>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</si>
  <si>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</si>
  <si>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</si>
  <si>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</si>
  <si>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</si>
  <si>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</si>
  <si>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</si>
  <si>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</si>
  <si>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</si>
  <si>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</si>
  <si>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</si>
  <si>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</si>
  <si>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</si>
  <si>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</si>
  <si>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</si>
  <si>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</si>
  <si>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</si>
  <si>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</si>
  <si>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</si>
  <si>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</si>
  <si>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</si>
  <si>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</si>
  <si>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</si>
  <si>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</si>
  <si>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</si>
  <si>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</si>
  <si>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</si>
  <si>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</si>
  <si>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</si>
  <si>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</si>
  <si>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</si>
  <si>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</si>
  <si>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</si>
  <si>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</si>
  <si>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</si>
  <si>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</si>
  <si>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</si>
  <si>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</si>
  <si>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</si>
  <si>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</si>
  <si>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</si>
  <si>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</si>
  <si>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</si>
  <si>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</si>
  <si>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</si>
  <si>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</si>
  <si>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</si>
  <si>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</si>
  <si>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</si>
  <si>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</si>
  <si>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</si>
  <si>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</si>
  <si>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</si>
  <si>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</si>
  <si>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</si>
  <si>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</si>
  <si>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</si>
  <si>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</si>
  <si>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</si>
  <si>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</si>
  <si>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</si>
  <si>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</si>
  <si>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</si>
  <si>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</si>
  <si>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</si>
  <si>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</si>
  <si>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</si>
  <si>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</si>
  <si>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</si>
  <si>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</si>
  <si>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</si>
  <si>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</si>
  <si>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</si>
  <si>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</si>
  <si>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</si>
  <si>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</si>
  <si>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</si>
  <si>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</si>
  <si>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</si>
  <si>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</si>
  <si>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</si>
  <si>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</si>
  <si>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</si>
  <si>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</si>
  <si>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</si>
  <si>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</si>
  <si>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</si>
  <si>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</si>
  <si>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</si>
  <si>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</si>
  <si>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</si>
  <si>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</si>
  <si>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</si>
  <si>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</si>
  <si>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</si>
  <si>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</si>
  <si>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</si>
  <si>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</si>
  <si>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</si>
  <si>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</si>
  <si>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</si>
  <si>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</si>
  <si>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</si>
  <si>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</si>
  <si>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</si>
  <si>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</si>
  <si>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</si>
  <si>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</si>
  <si>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</si>
  <si>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</si>
  <si>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</si>
  <si>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</si>
  <si>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</si>
  <si>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</si>
  <si>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</si>
  <si>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</si>
  <si>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</si>
  <si>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</si>
  <si>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</si>
  <si>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</si>
  <si>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</si>
  <si>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</si>
  <si>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</si>
  <si>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</si>
  <si>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</si>
  <si>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</si>
  <si>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</si>
  <si>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</si>
  <si>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</si>
  <si>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</si>
  <si>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</si>
  <si>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</si>
  <si>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</si>
  <si>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</si>
  <si>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</si>
  <si>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</si>
  <si>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</si>
  <si>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</si>
  <si>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</si>
  <si>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</si>
  <si>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</si>
  <si>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</si>
  <si>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</si>
  <si>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</si>
  <si>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</si>
  <si>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</si>
  <si>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</si>
  <si>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</si>
  <si>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</si>
  <si>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</si>
  <si>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</si>
  <si>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</si>
  <si>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</si>
  <si>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</si>
  <si>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</si>
  <si>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</si>
  <si>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</si>
  <si>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</si>
  <si>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</si>
  <si>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</si>
  <si>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</si>
  <si>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</si>
  <si>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</si>
  <si>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</si>
  <si>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</si>
  <si>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</si>
  <si>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</si>
  <si>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</si>
  <si>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</si>
  <si>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</si>
  <si>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</si>
  <si>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</si>
  <si>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</si>
  <si>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</si>
  <si>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</si>
  <si>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</si>
  <si>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</si>
  <si>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</si>
  <si>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</si>
  <si>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</si>
  <si>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</si>
  <si>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</si>
  <si>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</si>
  <si>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</si>
  <si>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</si>
  <si>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</si>
  <si>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</si>
  <si>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</si>
  <si>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</si>
  <si>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</si>
  <si>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</si>
  <si>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</si>
  <si>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</si>
  <si>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</si>
  <si>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</si>
  <si>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</si>
  <si>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</si>
  <si>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</si>
  <si>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</si>
  <si>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</si>
  <si>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</si>
  <si>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</si>
  <si>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</si>
  <si>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</si>
  <si>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</si>
  <si>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</si>
  <si>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</si>
  <si>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</si>
  <si>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</si>
  <si>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</si>
  <si>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</si>
  <si>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</si>
  <si>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</si>
  <si>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</si>
  <si>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</si>
  <si>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</si>
  <si>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</si>
  <si>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</si>
  <si>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</si>
  <si>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</si>
  <si>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</si>
  <si>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</si>
  <si>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</si>
  <si>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</si>
  <si>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</si>
  <si>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</si>
  <si>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</si>
  <si>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</si>
  <si>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</si>
  <si>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</si>
  <si>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</si>
  <si>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</si>
  <si>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</si>
  <si>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</si>
  <si>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</si>
  <si>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</si>
  <si>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</si>
  <si>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</si>
  <si>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</si>
  <si>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</si>
  <si>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</si>
  <si>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</si>
  <si>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</si>
  <si>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</si>
  <si>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</si>
  <si>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</si>
  <si>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</si>
  <si>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</si>
  <si>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</si>
  <si>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</si>
  <si>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</si>
  <si>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</si>
  <si>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</si>
  <si>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</si>
  <si>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</si>
  <si>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</si>
  <si>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</si>
  <si>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</si>
  <si>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</si>
  <si>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</si>
  <si>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</si>
  <si>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</si>
  <si>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</si>
  <si>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</si>
  <si>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</si>
  <si>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</si>
  <si>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</si>
  <si>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</si>
  <si>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</si>
  <si>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</si>
  <si>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</si>
  <si>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</si>
  <si>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</si>
  <si>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</si>
  <si>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</si>
  <si>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</si>
  <si>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</si>
  <si>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</si>
  <si>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</si>
  <si>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</si>
  <si>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</si>
  <si>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</si>
  <si>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</si>
  <si>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</si>
  <si>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</si>
  <si>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</si>
  <si>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</si>
  <si>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</si>
  <si>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</si>
  <si>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</si>
  <si>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</si>
  <si>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</si>
  <si>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</si>
  <si>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</si>
  <si>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</si>
  <si>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</si>
  <si>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</si>
  <si>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</si>
  <si>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</si>
  <si>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</si>
  <si>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</si>
  <si>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</si>
  <si>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</si>
  <si>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</si>
  <si>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</si>
  <si>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</si>
  <si>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</si>
  <si>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</si>
  <si>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</si>
  <si>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</si>
  <si>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</si>
  <si>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</si>
  <si>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</si>
  <si>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</si>
  <si>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</si>
  <si>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</si>
  <si>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</si>
  <si>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</si>
  <si>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</si>
  <si>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</si>
  <si>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</si>
  <si>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</si>
  <si>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</si>
  <si>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</si>
  <si>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</si>
  <si>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</si>
  <si>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</si>
  <si>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</si>
  <si>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</si>
  <si>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</si>
  <si>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</si>
  <si>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</si>
  <si>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</si>
  <si>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</si>
  <si>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</si>
  <si>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</si>
  <si>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</si>
  <si>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</si>
  <si>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</si>
  <si>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</si>
  <si>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</si>
  <si>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</si>
  <si>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</si>
  <si>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</si>
  <si>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</si>
  <si>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</si>
  <si>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</si>
  <si>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</si>
  <si>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</si>
  <si>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</si>
  <si>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</si>
  <si>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</si>
  <si>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</si>
  <si>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</si>
  <si>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</si>
  <si>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</si>
  <si>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</si>
  <si>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</si>
  <si>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</si>
  <si>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</si>
  <si>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</si>
  <si>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</si>
  <si>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</si>
  <si>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</si>
  <si>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</si>
  <si>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</si>
  <si>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</si>
  <si>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</si>
  <si>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</si>
  <si>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</si>
  <si>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</si>
  <si>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</si>
  <si>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</si>
  <si>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</si>
  <si>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</si>
  <si>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</si>
  <si>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</si>
  <si>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</si>
  <si>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</si>
  <si>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</si>
  <si>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</si>
  <si>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</si>
  <si>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</si>
  <si>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</si>
  <si>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</si>
  <si>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</si>
  <si>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</si>
  <si>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</si>
  <si>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</si>
  <si>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</si>
  <si>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</si>
  <si>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</si>
  <si>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</si>
  <si>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</si>
  <si>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</si>
  <si>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</si>
  <si>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</si>
  <si>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</si>
  <si>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</si>
  <si>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</si>
  <si>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</si>
  <si>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</si>
  <si>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</si>
  <si>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</si>
  <si>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</si>
  <si>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</si>
  <si>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</si>
  <si>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</si>
  <si>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</si>
  <si>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</si>
  <si>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</si>
  <si>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</si>
  <si>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</si>
  <si>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</si>
  <si>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</si>
  <si>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</si>
  <si>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</si>
  <si>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</si>
  <si>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</si>
  <si>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</si>
  <si>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</si>
  <si>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</si>
  <si>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</si>
  <si>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</si>
  <si>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</si>
  <si>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</si>
  <si>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</si>
  <si>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</si>
  <si>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</si>
  <si>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</si>
  <si>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</si>
  <si>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</si>
  <si>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</si>
  <si>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</si>
  <si>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</si>
  <si>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</si>
  <si>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</si>
  <si>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</si>
  <si>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</si>
  <si>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</si>
  <si>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</si>
  <si>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</si>
  <si>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</si>
  <si>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</si>
  <si>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</si>
  <si>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</si>
  <si>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</si>
  <si>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</si>
  <si>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</si>
  <si>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</si>
  <si>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</si>
  <si>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</si>
  <si>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</si>
  <si>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</si>
  <si>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</si>
  <si>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</si>
  <si>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</si>
  <si>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</si>
  <si>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</si>
  <si>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</si>
  <si>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</si>
  <si>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</si>
  <si>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</si>
  <si>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</si>
  <si>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</si>
  <si>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</si>
  <si>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</si>
  <si>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</si>
  <si>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</si>
  <si>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</si>
  <si>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</si>
  <si>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</si>
  <si>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</si>
  <si>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</si>
  <si>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</si>
  <si>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</si>
  <si>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</si>
  <si>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</si>
  <si>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</si>
  <si>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</si>
  <si>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</si>
  <si>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</si>
  <si>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</si>
  <si>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</si>
  <si>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</si>
  <si>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</si>
  <si>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</si>
  <si>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</si>
  <si>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</si>
  <si>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</si>
  <si>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</si>
  <si>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</si>
  <si>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</si>
  <si>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</si>
  <si>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</si>
  <si>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</si>
  <si>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</si>
  <si>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</si>
  <si>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</si>
  <si>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</si>
  <si>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</si>
  <si>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</si>
  <si>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</si>
  <si>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</si>
  <si>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</si>
  <si>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</si>
  <si>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</si>
  <si>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</si>
  <si>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</si>
  <si>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</si>
  <si>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</si>
  <si>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</si>
  <si>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</si>
  <si>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</si>
  <si>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</si>
  <si>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</si>
  <si>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</si>
  <si>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</si>
  <si>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</si>
  <si>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</si>
  <si>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</si>
  <si>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</si>
  <si>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</si>
  <si>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</si>
  <si>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</si>
  <si>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</si>
  <si>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</si>
  <si>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</si>
  <si>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</si>
  <si>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</si>
  <si>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</si>
  <si>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</si>
  <si>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</si>
  <si>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</si>
  <si>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</si>
  <si>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</si>
  <si>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</si>
  <si>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</si>
  <si>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</si>
  <si>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</si>
  <si>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</si>
  <si>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</si>
  <si>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</si>
  <si>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</si>
  <si>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</si>
  <si>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</si>
  <si>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</si>
  <si>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</si>
  <si>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</si>
  <si>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</si>
  <si>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</si>
  <si>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</si>
  <si>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</si>
  <si>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</si>
  <si>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</si>
  <si>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</si>
  <si>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</si>
  <si>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</si>
  <si>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</si>
  <si>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</si>
  <si>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</si>
  <si>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</si>
  <si>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</si>
  <si>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</si>
  <si>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</si>
  <si>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</si>
  <si>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</si>
  <si>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</si>
  <si>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</si>
  <si>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</si>
  <si>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</si>
  <si>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</si>
  <si>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</si>
  <si>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</si>
  <si>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</si>
  <si>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</si>
  <si>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</si>
  <si>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</si>
  <si>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</si>
  <si>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</si>
  <si>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</si>
  <si>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</si>
  <si>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</si>
  <si>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</si>
  <si>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</si>
  <si>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</si>
  <si>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</si>
  <si>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</si>
  <si>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</si>
  <si>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</si>
  <si>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</si>
  <si>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</si>
  <si>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</si>
  <si>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</si>
  <si>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</si>
  <si>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</si>
  <si>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</si>
  <si>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</si>
  <si>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</si>
  <si>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</si>
  <si>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</si>
  <si>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</si>
  <si>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</si>
  <si>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</si>
  <si>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</si>
  <si>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</si>
  <si>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</si>
  <si>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</si>
  <si>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</si>
  <si>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</si>
  <si>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</si>
  <si>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</si>
  <si>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</si>
  <si>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</si>
  <si>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</si>
  <si>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</si>
  <si>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</si>
  <si>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</si>
  <si>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</si>
  <si>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</si>
  <si>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</si>
  <si>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</si>
  <si>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</si>
  <si>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</si>
  <si>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</si>
  <si>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</si>
  <si>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</si>
  <si>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</si>
  <si>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</si>
  <si>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</si>
  <si>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</si>
  <si>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</si>
  <si>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</si>
  <si>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</si>
  <si>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</si>
  <si>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</si>
  <si>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</si>
  <si>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</si>
  <si>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</si>
  <si>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</si>
  <si>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</si>
  <si>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</si>
  <si>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</si>
  <si>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</si>
  <si>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</si>
  <si>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</si>
  <si>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</si>
  <si>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</si>
  <si>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</si>
  <si>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</si>
  <si>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</si>
  <si>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</si>
  <si>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</si>
  <si>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</si>
  <si>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</si>
  <si>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</si>
  <si>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</si>
  <si>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</si>
  <si>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</si>
  <si>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</si>
  <si>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</si>
  <si>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</si>
  <si>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</si>
  <si>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</si>
  <si>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</si>
  <si>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</si>
  <si>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</si>
  <si>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</si>
  <si>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</si>
  <si>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</si>
  <si>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</si>
  <si>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</si>
  <si>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</si>
  <si>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</si>
  <si>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</si>
  <si>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</si>
  <si>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</si>
  <si>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</si>
  <si>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</si>
  <si>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</si>
  <si>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</si>
  <si>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</si>
  <si>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</si>
  <si>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</si>
  <si>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</si>
  <si>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</si>
  <si>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</si>
  <si>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</si>
  <si>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</si>
  <si>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</si>
  <si>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</si>
  <si>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</si>
  <si>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</si>
  <si>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</si>
  <si>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</si>
  <si>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</si>
  <si>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</si>
  <si>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</si>
  <si>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</si>
  <si>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</si>
  <si>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</si>
  <si>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</si>
  <si>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</si>
  <si>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</si>
  <si>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</si>
  <si>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</si>
  <si>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</si>
  <si>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</si>
  <si>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</si>
  <si>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</si>
  <si>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</si>
  <si>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</si>
  <si>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</si>
  <si>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</si>
  <si>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</si>
  <si>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</si>
  <si>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</si>
  <si>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</si>
  <si>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</si>
  <si>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</si>
  <si>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</si>
  <si>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</si>
  <si>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</si>
  <si>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</si>
  <si>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</si>
  <si>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</si>
  <si>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</si>
  <si>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</si>
  <si>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</si>
  <si>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</si>
  <si>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</si>
  <si>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</si>
  <si>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</si>
  <si>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</si>
  <si>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</si>
  <si>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</si>
  <si>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</si>
  <si>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</si>
  <si>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</si>
  <si>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</si>
  <si>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</si>
  <si>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</si>
  <si>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</si>
  <si>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</si>
  <si>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</si>
  <si>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</si>
  <si>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</si>
  <si>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</si>
  <si>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</si>
  <si>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</si>
  <si>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</si>
  <si>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</si>
  <si>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</si>
  <si>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</si>
  <si>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</si>
  <si>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</si>
  <si>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</si>
  <si>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</si>
  <si>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</si>
  <si>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</si>
  <si>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</si>
  <si>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</si>
  <si>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</si>
  <si>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</si>
  <si>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</si>
  <si>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</si>
  <si>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</si>
  <si>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</si>
  <si>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</si>
  <si>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</si>
  <si>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</si>
  <si>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</si>
  <si>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</si>
  <si>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</si>
  <si>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</si>
  <si>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</si>
  <si>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</si>
  <si>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</si>
  <si>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</si>
  <si>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</si>
  <si>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</si>
  <si>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</si>
  <si>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</si>
  <si>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</si>
  <si>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</si>
  <si>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</si>
  <si>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</si>
  <si>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</si>
  <si>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</si>
  <si>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</si>
  <si>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</si>
  <si>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</si>
  <si>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</si>
  <si>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</si>
  <si>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</si>
  <si>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</si>
  <si>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</si>
  <si>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</si>
  <si>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</si>
  <si>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</si>
  <si>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</si>
  <si>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</si>
  <si>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</si>
  <si>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</si>
  <si>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</si>
  <si>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</si>
  <si>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</si>
  <si>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</si>
  <si>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</si>
  <si>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</si>
  <si>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</si>
  <si>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</si>
  <si>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</si>
  <si>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</si>
  <si>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</si>
  <si>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</si>
  <si>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</si>
  <si>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</si>
  <si>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</si>
  <si>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</si>
  <si>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</si>
  <si>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</si>
  <si>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</si>
  <si>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</si>
  <si>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</si>
  <si>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</si>
  <si>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</si>
  <si>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</si>
  <si>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</si>
  <si>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</si>
  <si>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</si>
  <si>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</si>
  <si>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</si>
  <si>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</si>
  <si>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</si>
  <si>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</si>
  <si>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</si>
  <si>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</si>
  <si>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</si>
  <si>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</si>
  <si>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</si>
  <si>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</si>
  <si>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</si>
  <si>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</si>
  <si>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</si>
  <si>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</si>
  <si>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</si>
  <si>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</si>
  <si>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</si>
  <si>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</si>
  <si>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</si>
  <si>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</si>
  <si>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</si>
  <si>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</si>
  <si>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</si>
  <si>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</si>
  <si>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</si>
  <si>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</si>
  <si>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</si>
  <si>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</si>
  <si>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</si>
  <si>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</si>
  <si>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</si>
  <si>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</si>
  <si>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</si>
  <si>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</si>
  <si>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</si>
  <si>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</si>
  <si>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</si>
  <si>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</si>
  <si>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</si>
  <si>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</si>
  <si>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</si>
  <si>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</si>
  <si>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</si>
  <si>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</si>
  <si>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</si>
  <si>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</si>
  <si>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</si>
  <si>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</si>
  <si>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</si>
  <si>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</si>
  <si>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</si>
  <si>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</si>
  <si>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</si>
  <si>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</si>
  <si>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</si>
  <si>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</si>
  <si>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</si>
  <si>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</si>
  <si>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</si>
  <si>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</si>
  <si>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</si>
  <si>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</si>
  <si>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</si>
  <si>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</si>
  <si>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</si>
  <si>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</si>
  <si>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</si>
  <si>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</si>
  <si>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</si>
  <si>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</si>
  <si>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</si>
  <si>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</si>
  <si>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</si>
  <si>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</si>
  <si>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</si>
  <si>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</si>
  <si>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</si>
  <si>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</si>
  <si>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</si>
  <si>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</si>
  <si>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</si>
  <si>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</si>
  <si>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</si>
  <si>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</si>
  <si>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</si>
  <si>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</si>
  <si>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</si>
  <si>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</si>
  <si>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</si>
  <si>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</si>
  <si>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</si>
  <si>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</si>
  <si>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</si>
  <si>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</si>
  <si>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</si>
  <si>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</si>
  <si>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</si>
  <si>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</si>
  <si>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</si>
  <si>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</si>
  <si>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</si>
  <si>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</si>
  <si>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</si>
  <si>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</si>
  <si>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</si>
  <si>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</si>
  <si>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</si>
  <si>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</si>
  <si>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</si>
  <si>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</si>
  <si>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</si>
  <si>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</si>
  <si>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</si>
  <si>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</si>
  <si>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</si>
  <si>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</si>
  <si>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</si>
  <si>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</si>
  <si>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</si>
  <si>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</si>
  <si>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</si>
  <si>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</si>
  <si>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</si>
  <si>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</si>
  <si>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</si>
  <si>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</si>
  <si>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</si>
  <si>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</si>
  <si>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</si>
  <si>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</si>
  <si>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</si>
  <si>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</si>
  <si>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</si>
  <si>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</si>
  <si>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</si>
  <si>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</si>
  <si>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</si>
  <si>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</si>
  <si>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</si>
  <si>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</si>
  <si>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</si>
  <si>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</si>
  <si>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</si>
  <si>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</si>
  <si>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</si>
  <si>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</si>
  <si>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</si>
  <si>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</si>
  <si>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</si>
  <si>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</si>
  <si>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</si>
  <si>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</si>
  <si>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</si>
  <si>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</si>
  <si>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</si>
  <si>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</si>
  <si>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</si>
  <si>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</si>
  <si>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</si>
  <si>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</si>
  <si>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</si>
  <si>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</si>
  <si>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</si>
  <si>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</si>
  <si>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</si>
  <si>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</si>
  <si>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</si>
  <si>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</si>
  <si>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</si>
  <si>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</si>
  <si>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</si>
  <si>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</si>
  <si>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</si>
  <si>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</si>
  <si>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</si>
  <si>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</si>
  <si>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</si>
  <si>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</si>
  <si>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</si>
  <si>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</si>
  <si>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</si>
  <si>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</si>
  <si>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</si>
  <si>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</si>
  <si>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</si>
  <si>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</si>
  <si>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</si>
  <si>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</si>
  <si>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</si>
  <si>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</si>
  <si>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</si>
  <si>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</si>
  <si>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</si>
  <si>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</si>
  <si>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</si>
  <si>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</si>
  <si>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</si>
  <si>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</si>
  <si>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</si>
  <si>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</si>
  <si>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</si>
  <si>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</si>
  <si>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</si>
  <si>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</si>
  <si>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</si>
  <si>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</si>
  <si>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</si>
  <si>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</si>
  <si>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</si>
  <si>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</si>
  <si>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</si>
  <si>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</si>
  <si>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</si>
  <si>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</si>
  <si>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</si>
  <si>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</si>
  <si>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</si>
  <si>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</si>
  <si>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</si>
  <si>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</si>
  <si>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</si>
  <si>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</si>
  <si>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</si>
  <si>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</si>
  <si>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</si>
  <si>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</si>
  <si>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</si>
  <si>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</si>
  <si>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</si>
  <si>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</si>
  <si>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</si>
  <si>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</si>
  <si>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</si>
  <si>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</si>
  <si>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</si>
  <si>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</si>
  <si>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</si>
  <si>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</si>
  <si>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</si>
  <si>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</si>
  <si>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</si>
  <si>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</si>
  <si>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</si>
  <si>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</si>
  <si>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</si>
  <si>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</si>
  <si>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</si>
  <si>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</si>
  <si>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</si>
  <si>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</si>
  <si>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</si>
  <si>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</si>
  <si>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</si>
  <si>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</si>
  <si>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</si>
  <si>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</si>
  <si>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</si>
  <si>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</si>
  <si>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</si>
  <si>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</si>
  <si>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</si>
  <si>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</si>
  <si>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</si>
  <si>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</si>
  <si>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</si>
  <si>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</si>
  <si>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</si>
  <si>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</si>
  <si>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</si>
  <si>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</si>
  <si>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</si>
  <si>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</si>
  <si>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</si>
  <si>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</si>
  <si>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</si>
  <si>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</si>
  <si>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</si>
  <si>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</si>
  <si>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</si>
  <si>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</si>
  <si>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</si>
  <si>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</si>
  <si>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</si>
  <si>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</si>
  <si>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</si>
  <si>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</si>
  <si>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</si>
  <si>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</si>
  <si>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</si>
  <si>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</si>
  <si>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</si>
  <si>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</si>
  <si>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</si>
  <si>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</si>
  <si>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</si>
  <si>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</si>
  <si>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</si>
  <si>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</si>
  <si>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</si>
  <si>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</si>
  <si>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</si>
  <si>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</si>
  <si>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</si>
  <si>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</si>
  <si>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</si>
  <si>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</si>
  <si>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</si>
  <si>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</si>
  <si>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</si>
  <si>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</si>
  <si>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</si>
  <si>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</si>
  <si>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</si>
  <si>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</si>
  <si>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</si>
  <si>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</si>
  <si>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</si>
  <si>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</si>
  <si>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</si>
  <si>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</si>
  <si>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</si>
  <si>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</si>
  <si>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</si>
  <si>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</si>
  <si>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</si>
  <si>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</si>
  <si>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</si>
  <si>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</si>
  <si>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</si>
  <si>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</si>
  <si>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</si>
  <si>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</si>
  <si>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</si>
  <si>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</si>
  <si>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</si>
  <si>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</si>
  <si>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</si>
  <si>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</si>
  <si>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</si>
  <si>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</si>
  <si>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</si>
  <si>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</si>
  <si>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</si>
  <si>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</si>
  <si>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</si>
  <si>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</si>
  <si>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</si>
  <si>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</si>
  <si>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</si>
  <si>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</si>
  <si>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</si>
  <si>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</si>
  <si>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</si>
  <si>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</si>
  <si>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</si>
  <si>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</si>
  <si>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</si>
  <si>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</si>
  <si>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</si>
  <si>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</si>
  <si>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</si>
  <si>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</si>
  <si>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</si>
  <si>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</si>
  <si>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</si>
  <si>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</si>
  <si>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</si>
  <si>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</si>
  <si>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</si>
  <si>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</si>
  <si>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</si>
  <si>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</si>
  <si>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</si>
  <si>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</si>
  <si>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</si>
  <si>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</si>
  <si>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</si>
  <si>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</si>
  <si>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</si>
  <si>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</si>
  <si>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</si>
  <si>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</si>
  <si>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</si>
  <si>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</si>
  <si>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</si>
  <si>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</si>
  <si>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</si>
  <si>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</si>
  <si>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</si>
  <si>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</si>
  <si>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</si>
  <si>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</si>
  <si>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</si>
  <si>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</si>
  <si>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</si>
  <si>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</si>
  <si>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</si>
  <si>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</si>
  <si>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</si>
  <si>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</si>
  <si>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</si>
  <si>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</si>
  <si>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</si>
  <si>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</si>
  <si>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</si>
  <si>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</si>
  <si>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</si>
  <si>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</si>
  <si>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</si>
  <si>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</si>
  <si>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</si>
  <si>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</si>
  <si>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</si>
  <si>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</si>
  <si>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</si>
  <si>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</si>
  <si>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</si>
  <si>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</si>
  <si>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</si>
  <si>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</si>
  <si>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</si>
  <si>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</si>
  <si>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</si>
  <si>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</si>
  <si>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</si>
  <si>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</si>
  <si>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</si>
  <si>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</si>
  <si>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</si>
  <si>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</si>
  <si>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</si>
  <si>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</si>
  <si>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</si>
  <si>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</si>
  <si>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</si>
  <si>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</si>
  <si>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</si>
  <si>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</si>
  <si>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</si>
  <si>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</si>
  <si>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</si>
  <si>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</si>
  <si>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</si>
  <si>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</si>
  <si>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</si>
  <si>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</si>
  <si>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</si>
  <si>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</si>
  <si>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</si>
  <si>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</si>
  <si>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</si>
  <si>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</si>
  <si>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</si>
  <si>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</si>
  <si>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</si>
  <si>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</si>
  <si>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</si>
  <si>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</si>
  <si>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</si>
  <si>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</si>
  <si>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</si>
  <si>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</si>
  <si>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</si>
  <si>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</si>
  <si>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</si>
  <si>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</si>
  <si>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</si>
  <si>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</si>
  <si>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</si>
  <si>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</si>
  <si>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</si>
  <si>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</si>
  <si>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</si>
  <si>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</si>
  <si>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</si>
  <si>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</si>
  <si>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</si>
  <si>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</si>
  <si>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</si>
  <si>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</si>
  <si>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</si>
  <si>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</si>
  <si>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</si>
  <si>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</si>
  <si>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</si>
  <si>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</si>
  <si>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</si>
  <si>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</si>
  <si>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</si>
  <si>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</si>
  <si>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</si>
  <si>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</si>
  <si>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</si>
  <si>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</si>
  <si>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</si>
  <si>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</si>
  <si>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</si>
  <si>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</si>
  <si>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</si>
  <si>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</si>
  <si>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</si>
  <si>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</si>
  <si>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</si>
  <si>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</si>
  <si>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</si>
  <si>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</si>
  <si>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</si>
  <si>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</si>
  <si>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</si>
  <si>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</si>
  <si>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</si>
  <si>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</si>
  <si>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</si>
  <si>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</si>
  <si>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</si>
  <si>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</si>
  <si>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</si>
  <si>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</si>
  <si>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</si>
  <si>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</si>
  <si>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</si>
  <si>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</si>
  <si>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</si>
  <si>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</si>
  <si>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</si>
  <si>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</si>
  <si>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</si>
  <si>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</si>
  <si>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</si>
  <si>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</si>
  <si>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</si>
  <si>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</si>
  <si>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</si>
  <si>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</si>
  <si>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</si>
  <si>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</si>
  <si>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</si>
  <si>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</si>
  <si>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</si>
  <si>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</si>
  <si>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</si>
  <si>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</si>
  <si>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</si>
  <si>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</si>
  <si>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</si>
  <si>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</si>
  <si>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</si>
  <si>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</si>
  <si>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</si>
  <si>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</si>
  <si>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</si>
  <si>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</si>
  <si>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</si>
  <si>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</si>
  <si>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</si>
  <si>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</si>
  <si>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</si>
  <si>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</si>
  <si>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</si>
  <si>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</si>
  <si>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</si>
  <si>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</si>
  <si>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</si>
  <si>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</si>
  <si>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</si>
  <si>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</si>
  <si>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</si>
  <si>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</si>
  <si>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</si>
  <si>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</si>
  <si>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</si>
  <si>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</si>
  <si>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</si>
  <si>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</si>
  <si>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</si>
  <si>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</si>
  <si>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</si>
  <si>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</si>
  <si>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</si>
  <si>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</si>
  <si>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</si>
  <si>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</si>
  <si>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</si>
  <si>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</si>
  <si>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</si>
  <si>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</si>
  <si>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</si>
  <si>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</si>
  <si>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</si>
  <si>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</si>
  <si>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</si>
  <si>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</si>
  <si>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</si>
  <si>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</si>
  <si>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</si>
  <si>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</si>
  <si>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</si>
  <si>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</si>
  <si>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</si>
  <si>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</si>
  <si>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</si>
  <si>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</si>
  <si>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</si>
  <si>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</si>
  <si>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</si>
  <si>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</si>
  <si>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</si>
  <si>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</si>
  <si>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</si>
  <si>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</si>
  <si>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</si>
  <si>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</si>
  <si>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</si>
  <si>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</si>
  <si>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</si>
  <si>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</si>
  <si>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</si>
  <si>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</si>
  <si>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</si>
  <si>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</si>
  <si>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</si>
  <si>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</si>
  <si>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</si>
  <si>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</si>
  <si>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</si>
  <si>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</si>
  <si>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</si>
  <si>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</si>
  <si>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</si>
  <si>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</si>
  <si>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</si>
  <si>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</si>
  <si>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</si>
  <si>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</si>
  <si>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</si>
  <si>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</si>
  <si>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</si>
  <si>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</si>
  <si>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</si>
  <si>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</si>
  <si>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</si>
  <si>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</si>
  <si>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</si>
  <si>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</si>
  <si>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</si>
  <si>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</si>
  <si>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</si>
  <si>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</si>
  <si>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</si>
  <si>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</si>
  <si>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</si>
  <si>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</si>
  <si>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</si>
  <si>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</si>
  <si>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</si>
  <si>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</si>
  <si>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</si>
  <si>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</si>
  <si>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</si>
  <si>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</si>
  <si>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</si>
  <si>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</si>
  <si>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</si>
  <si>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</si>
  <si>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</si>
  <si>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</si>
  <si>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</si>
  <si>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</si>
  <si>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</si>
  <si>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</si>
  <si>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</si>
  <si>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</si>
  <si>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</si>
  <si>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</si>
  <si>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</si>
  <si>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</si>
  <si>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</si>
  <si>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</si>
  <si>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</si>
  <si>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</si>
  <si>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</si>
  <si>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</si>
  <si>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</si>
  <si>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</si>
  <si>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</si>
  <si>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</si>
  <si>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</si>
  <si>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</si>
  <si>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</si>
  <si>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</si>
  <si>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</si>
  <si>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</si>
  <si>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</si>
  <si>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</si>
  <si>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</si>
  <si>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</si>
  <si>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</si>
  <si>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</si>
  <si>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</si>
  <si>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</si>
  <si>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</si>
  <si>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</si>
  <si>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</si>
  <si>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</si>
  <si>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</si>
  <si>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</si>
  <si>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</si>
  <si>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</si>
  <si>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</si>
  <si>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</si>
  <si>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</si>
  <si>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</si>
  <si>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</si>
  <si>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</si>
  <si>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</si>
  <si>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</si>
  <si>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</si>
  <si>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</si>
  <si>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</si>
  <si>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</si>
  <si>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</si>
  <si>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</si>
  <si>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</si>
  <si>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</si>
  <si>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</si>
  <si>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</si>
  <si>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</si>
  <si>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</si>
  <si>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</si>
  <si>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</si>
  <si>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</si>
  <si>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</si>
  <si>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</si>
  <si>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</si>
  <si>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</si>
  <si>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</si>
  <si>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</si>
  <si>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</si>
  <si>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</si>
  <si>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</si>
  <si>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</si>
  <si>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</si>
  <si>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</si>
  <si>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</si>
  <si>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</si>
  <si>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</si>
  <si>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</si>
  <si>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</si>
  <si>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</si>
  <si>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</si>
  <si>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</si>
  <si>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</si>
  <si>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</si>
  <si>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</si>
  <si>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</si>
  <si>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</si>
  <si>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</si>
  <si>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</si>
  <si>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</si>
  <si>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</si>
  <si>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</si>
  <si>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</si>
  <si>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</si>
  <si>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</si>
  <si>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</si>
  <si>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</si>
  <si>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</si>
  <si>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</si>
  <si>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</si>
  <si>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</si>
  <si>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</si>
  <si>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</si>
  <si>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</si>
  <si>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</si>
  <si>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</si>
  <si>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</si>
  <si>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</si>
  <si>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</si>
  <si>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</si>
  <si>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</si>
  <si>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</si>
  <si>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</si>
  <si>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</si>
  <si>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</si>
  <si>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</si>
  <si>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</si>
  <si>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</si>
  <si>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</si>
  <si>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</si>
  <si>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</si>
  <si>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</si>
  <si>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</si>
  <si>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</si>
  <si>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</si>
  <si>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</si>
  <si>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</si>
  <si>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</si>
  <si>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</si>
  <si>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</si>
  <si>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</si>
  <si>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</si>
  <si>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</si>
  <si>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</si>
  <si>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</si>
  <si>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</si>
  <si>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</si>
  <si>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</si>
  <si>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</si>
  <si>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</si>
  <si>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</si>
  <si>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</si>
  <si>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</si>
  <si>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</si>
  <si>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</si>
  <si>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</si>
  <si>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</si>
  <si>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</si>
  <si>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</si>
  <si>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</si>
  <si>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</si>
  <si>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</si>
  <si>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</si>
  <si>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</si>
  <si>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</si>
  <si>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</si>
  <si>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</si>
  <si>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</si>
  <si>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</si>
  <si>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</si>
  <si>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</si>
  <si>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</si>
  <si>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</si>
  <si>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</si>
  <si>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</si>
  <si>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</si>
  <si>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</si>
  <si>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</si>
  <si>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</si>
  <si>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</si>
  <si>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</si>
  <si>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</si>
  <si>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</si>
  <si>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</si>
  <si>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</si>
  <si>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</si>
  <si>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</si>
  <si>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</si>
  <si>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</si>
  <si>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</si>
  <si>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</si>
  <si>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</si>
  <si>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</si>
  <si>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</si>
  <si>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</si>
  <si>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</si>
  <si>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</si>
  <si>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</si>
  <si>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</si>
  <si>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</si>
  <si>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</si>
  <si>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</si>
  <si>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</si>
  <si>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</si>
  <si>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</si>
  <si>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</si>
  <si>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</si>
  <si>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</si>
  <si>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</si>
  <si>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</si>
  <si>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</si>
  <si>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</si>
  <si>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</si>
  <si>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</si>
  <si>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</si>
  <si>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</si>
  <si>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</si>
  <si>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</si>
  <si>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</si>
  <si>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</si>
  <si>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</si>
  <si>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</si>
  <si>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</si>
  <si>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</si>
  <si>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</si>
  <si>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</si>
  <si>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</si>
  <si>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</si>
  <si>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</si>
  <si>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</si>
  <si>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</si>
  <si>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</si>
  <si>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</si>
  <si>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</si>
  <si>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</si>
  <si>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</si>
  <si>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</si>
  <si>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</si>
  <si>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</si>
  <si>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</si>
  <si>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</si>
  <si>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</si>
  <si>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</si>
  <si>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</si>
  <si>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</si>
  <si>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</si>
  <si>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</si>
  <si>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</si>
  <si>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</si>
  <si>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</si>
  <si>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</si>
  <si>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</si>
  <si>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</si>
  <si>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</si>
  <si>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</si>
  <si>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</si>
  <si>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</si>
  <si>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</si>
  <si>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</si>
  <si>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</si>
  <si>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</si>
  <si>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</si>
  <si>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</si>
  <si>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</si>
  <si>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</si>
  <si>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</si>
  <si>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</si>
  <si>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</si>
  <si>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</si>
  <si>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</si>
  <si>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</si>
  <si>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</si>
  <si>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</si>
  <si>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</si>
  <si>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</si>
  <si>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</si>
  <si>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</si>
  <si>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</si>
  <si>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</si>
  <si>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</si>
  <si>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</si>
  <si>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</si>
  <si>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</si>
  <si>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</si>
  <si>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</si>
  <si>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</si>
  <si>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</si>
  <si>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</si>
  <si>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</si>
  <si>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</si>
  <si>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</si>
  <si>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</si>
  <si>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</si>
  <si>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</si>
  <si>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</si>
  <si>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</si>
  <si>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</si>
  <si>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</si>
  <si>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</si>
  <si>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</si>
  <si>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</si>
  <si>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</si>
  <si>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</si>
  <si>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</si>
  <si>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</si>
  <si>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</si>
  <si>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</si>
  <si>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</si>
  <si>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</si>
  <si>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</si>
  <si>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</si>
  <si>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</si>
  <si>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</si>
  <si>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</si>
  <si>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</si>
  <si>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</si>
  <si>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</si>
  <si>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</si>
  <si>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</si>
  <si>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</si>
  <si>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</si>
  <si>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</si>
  <si>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</si>
  <si>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</si>
  <si>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</si>
  <si>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</si>
  <si>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</si>
  <si>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</si>
  <si>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</si>
  <si>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</si>
  <si>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</si>
  <si>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</si>
  <si>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</si>
  <si>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</si>
  <si>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</si>
  <si>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</si>
  <si>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</si>
  <si>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</si>
  <si>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</si>
  <si>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</si>
  <si>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</si>
  <si>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</si>
  <si>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</si>
  <si>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</si>
  <si>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</si>
  <si>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</si>
  <si>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</si>
  <si>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</si>
  <si>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</si>
  <si>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</si>
  <si>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</si>
  <si>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</si>
  <si>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</si>
  <si>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</si>
  <si>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</si>
  <si>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</si>
  <si>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</si>
  <si>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</si>
  <si>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</si>
  <si>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</si>
  <si>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</si>
  <si>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</si>
  <si>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</si>
  <si>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</si>
  <si>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</si>
  <si>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</si>
  <si>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</si>
  <si>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</si>
  <si>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</si>
  <si>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</si>
  <si>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</si>
  <si>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</si>
  <si>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</si>
  <si>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</si>
  <si>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</si>
  <si>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</si>
  <si>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</si>
  <si>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</si>
  <si>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</si>
  <si>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</si>
  <si>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</si>
  <si>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</si>
  <si>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</si>
  <si>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</si>
  <si>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</si>
  <si>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</si>
  <si>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</si>
  <si>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</si>
  <si>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</si>
  <si>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</si>
  <si>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</si>
  <si>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</si>
  <si>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</si>
  <si>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</si>
  <si>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</si>
  <si>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</si>
  <si>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</si>
  <si>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</si>
  <si>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</si>
  <si>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</si>
  <si>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</si>
  <si>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</si>
  <si>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</si>
  <si>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</si>
  <si>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</si>
  <si>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</si>
  <si>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</si>
  <si>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</si>
  <si>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</si>
  <si>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</si>
  <si>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</si>
  <si>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</si>
  <si>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</si>
  <si>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</si>
  <si>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</si>
  <si>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</si>
  <si>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</si>
  <si>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</si>
  <si>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</si>
  <si>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</si>
  <si>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</si>
  <si>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</si>
  <si>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</si>
  <si>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</si>
  <si>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</si>
  <si>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</si>
  <si>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</si>
  <si>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</si>
  <si>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</si>
  <si>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</si>
  <si>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</si>
  <si>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</si>
  <si>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</si>
  <si>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</si>
  <si>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</si>
  <si>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</si>
  <si>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</si>
  <si>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</si>
  <si>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</si>
  <si>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</si>
  <si>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</si>
  <si>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</si>
  <si>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</si>
  <si>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</si>
  <si>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</si>
  <si>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</si>
  <si>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</si>
  <si>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</si>
  <si>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</si>
  <si>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</si>
  <si>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</si>
  <si>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</si>
  <si>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</si>
  <si>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</si>
  <si>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</si>
  <si>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</si>
  <si>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</si>
  <si>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</si>
  <si>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</si>
  <si>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</si>
  <si>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</si>
  <si>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</si>
  <si>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</si>
  <si>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</si>
  <si>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</si>
  <si>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</si>
  <si>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</si>
  <si>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</si>
  <si>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</si>
  <si>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</si>
  <si>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</si>
  <si>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</si>
  <si>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</si>
  <si>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</si>
  <si>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</si>
  <si>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</si>
  <si>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</si>
  <si>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</si>
  <si>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</si>
  <si>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</si>
  <si>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</si>
  <si>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</si>
  <si>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</si>
  <si>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</si>
  <si>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</si>
  <si>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</si>
  <si>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</si>
  <si>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</si>
  <si>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</si>
  <si>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</si>
  <si>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</si>
  <si>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</si>
  <si>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</si>
  <si>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</si>
  <si>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</si>
  <si>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</si>
  <si>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</si>
  <si>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</si>
  <si>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</si>
  <si>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</si>
  <si>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</si>
  <si>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</si>
  <si>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</si>
  <si>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</si>
  <si>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</si>
  <si>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</si>
  <si>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</si>
  <si>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</si>
  <si>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</si>
  <si>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</si>
  <si>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</si>
  <si>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</si>
  <si>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</si>
  <si>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</si>
  <si>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</si>
  <si>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</si>
  <si>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</si>
  <si>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</si>
  <si>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</si>
  <si>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</si>
  <si>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</si>
  <si>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</si>
  <si>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</si>
  <si>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</si>
  <si>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</si>
  <si>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</si>
  <si>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</si>
  <si>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</si>
  <si>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</si>
  <si>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</si>
  <si>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</si>
  <si>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</si>
  <si>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</si>
  <si>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</si>
  <si>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</si>
  <si>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</si>
  <si>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</si>
  <si>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</si>
  <si>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</si>
  <si>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</si>
  <si>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</si>
  <si>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</si>
  <si>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</si>
  <si>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</si>
  <si>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</si>
  <si>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</si>
  <si>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</si>
  <si>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</si>
  <si>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</si>
  <si>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</si>
  <si>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</si>
  <si>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</si>
  <si>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</si>
  <si>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</si>
  <si>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</si>
  <si>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</si>
  <si>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</si>
  <si>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</si>
  <si>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</si>
  <si>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</si>
  <si>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</si>
  <si>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</si>
  <si>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</si>
  <si>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</si>
  <si>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</si>
  <si>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</si>
  <si>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</si>
  <si>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</si>
  <si>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</si>
  <si>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</si>
  <si>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</si>
  <si>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</si>
  <si>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</si>
  <si>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</si>
  <si>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</si>
  <si>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</si>
  <si>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</si>
  <si>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</si>
  <si>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</si>
  <si>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</si>
  <si>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</si>
  <si>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</si>
  <si>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</si>
  <si>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</si>
  <si>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</si>
  <si>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</si>
  <si>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</si>
  <si>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</si>
  <si>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</si>
  <si>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</si>
  <si>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</si>
  <si>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PCM-20251127-00000908</t>
  </si>
  <si>
    <t xml:space="preserve">team at site </t>
  </si>
  <si>
    <t xml:space="preserve"> PCM-20250215-00000830 </t>
  </si>
  <si>
    <t>LTE site still down and  site located in aramco area access issue need special permission</t>
  </si>
  <si>
    <t>PCM-20251127-00000574</t>
  </si>
  <si>
    <t>Sceco failure issue at area and team save Hub YLM0740&amp;JDJZ0771</t>
  </si>
  <si>
    <t>PCM-20251127-00000809</t>
  </si>
  <si>
    <t>30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</si>
  <si>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</si>
  <si>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</si>
  <si>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</si>
  <si>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</si>
  <si>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</si>
  <si>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</si>
  <si>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</si>
  <si>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</si>
  <si>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</si>
  <si>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</si>
  <si>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 xml:space="preserve">check after HUb site SDA0426 </t>
  </si>
  <si>
    <t>PCM-20251127-00000803</t>
  </si>
  <si>
    <t xml:space="preserve">team at site TS </t>
  </si>
  <si>
    <t>PCM-20251127-00001078</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</si>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</sst>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3" totalsRowShown="0" headerRowDxfId="47" dataDxfId="46" headerRowBorderDxfId="44" tableBorderDxfId="45" totalsRowBorderDxfId="43">
  <autoFilter ref="A1:L3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325.61285266203777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45988.561278587964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45988.561278587964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45988.561278587964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45988.561278587964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45988.561278587964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45988.561278587964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45988.561278587964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45988.561278587964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45988.561278587964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45988.561278587964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45988.561278587964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45988.561278587964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45988.561278587964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45988.561278587964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45988.561278587964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45988.561278587964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45988.561278587964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45988.561278587964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45988.561278587964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45988.561278587964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45988.561278587964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45988.561278587964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45988.561278587964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45988.561278587964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45988.561278587964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45988.561278587964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45988.561278587964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45988.561278587964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45988.561278587964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45988.561278587964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45988.561278587964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45988.561278587964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45988.561278587964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45988.561278587964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45988.561278587964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45988.561278587964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45988.561278587964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45988.561278587964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45988.561278587964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163.56144062500243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4.1738596064824378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0.16071145833120681</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45988.561278587964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45988.561278587964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45988.561278587964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45988.561278587964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R2</v>
      </c>
      <c r="C10" s="18"/>
      <c r="D10" s="18" t="s">
        <v>23875</v>
      </c>
      <c r="E10" s="99"/>
      <c r="F10" s="100"/>
      <c r="G10" s="101">
        <f ca="1">IFERROR(NOW()-F10,"-")</f>
        <v>45988.561278587964</v>
      </c>
      <c r="H10" s="100"/>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45988.561278587964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45988.561278587964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45988.561278587964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45988.561278587964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45988.561278587964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45988.561278587964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45988.561278587964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45988.561278587964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45988.561278587964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45988.561278587964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45988.561278587964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45988.561278587964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45988.561278587964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45988.561278587964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45988.561278587964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45988.561278587964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45988.561278587964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45988.561278587964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45988.561278587964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45988.561278587964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45988.561278587964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45988.561278587964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45988.561278587964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45988.561278587964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45988.561278587964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45988.561278587964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45988.561278587964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45988.561278587964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45988.561278587964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45988.561278587964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45988.561278587964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45988.561278587964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45988.561278587964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45988.561278587964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45988.561278587964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45988.561278587964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45988.561278587964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45988.561278587964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45988.561278587964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45988.561278587964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45988.561278587964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45988.561278587964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45988.561278587964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45988.561278587964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45988.561278587964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45988.561278587964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45988.561278587964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45988.561278587964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45988.561278587964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45988.561278587964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45988.561278587964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45988.561278587964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45988.561278587964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45988.561278587964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45988.561278587964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45988.561278587964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45988.561278587964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45988.561278587964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45988.561278587964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45988.561278587964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45988.561278587964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45988.561278587964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45988.561278587964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45988.561278587964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45988.561278587964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45988.561278587964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45988.561278587964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45988.561278587964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45988.561278587964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45988.561278587964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45988.561278587964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45988.561278587964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45988.561278587964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45988.561278587964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45988.561278587964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45988.561278587964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45988.561278587964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45988.561278587964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45988.561278587964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45988.561278587964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45988.561278587964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45988.561278587964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45988.561278587964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45988.561278587964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39110</v>
      </c>
      <c r="B2" s="58" t="str">
        <f>IFERROR(VLOOKUP(D2,DB!A:K,11,0),"")</f>
        <v>R3</v>
      </c>
      <c r="C2" s="18">
        <v>1</v>
      </c>
      <c r="D2" s="58" t="s">
        <v>28517</v>
      </c>
      <c r="E2" s="92" t="s">
        <v>39100</v>
      </c>
      <c r="F2" s="20">
        <v>45988.481412037036</v>
      </c>
      <c r="G2" s="21">
        <f t="shared" ref="G2:G44" ca="1" si="0">IFERROR(NOW()-F2,"-")</f>
        <v>7.9866550928272773E-2</v>
      </c>
      <c r="H2" s="22">
        <v>45988.476377314815</v>
      </c>
      <c r="I2" s="19" t="str">
        <f>IFERROR(VLOOKUP(D2,DB!A:F,6,0),"")</f>
        <v>SCECO</v>
      </c>
      <c r="J2" s="18" t="str">
        <f>IFERROR(VLOOKUP(D2,DB!A:G,7,0),"")</f>
        <v>Good</v>
      </c>
      <c r="K2" s="42" t="s">
        <v>39111</v>
      </c>
      <c r="L2" s="23" t="str">
        <f>IFERROR(VLOOKUP(D2,DB!A:I,9,0),"")</f>
        <v>Latis</v>
      </c>
    </row>
    <row r="3" spans="1:13" ht="15" customHeight="1">
      <c r="A3" s="19"/>
      <c r="B3" s="58" t="str">
        <f>IFERROR(VLOOKUP(D3,DB!A:K,11,0),"")</f>
        <v/>
      </c>
      <c r="C3" s="18"/>
      <c r="D3" s="58" t="str">
        <f>IFERROR(VLOOKUP(#REF!,DB!#REF!,7,0),"")</f>
        <v/>
      </c>
      <c r="E3" s="18"/>
      <c r="F3" s="20"/>
      <c r="G3" s="21">
        <f t="shared" ca="1" si="0"/>
        <v>45988.561278587964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45988.561278587964</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45988.561278587964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45988.561278587964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45988.561278587964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45988.561278587964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45988.561278587964</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45988.561278587964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45988.561278587964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45988.561278587964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45988.561278587964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45988.561278587964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45988.561278587964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45988.561278587964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45988.561278587964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45988.561278587964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45988.561278587964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45988.561278587964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45988.561278587964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45988.561278587964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45988.561278587964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45988.561278587964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45988.561278587964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45988.561278587964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45988.561278587964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45988.561278587964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45988.561278587964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45988.561278587964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45988.561278587964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45988.561278587964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45988.561278587964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45988.561278587964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45988.561278587964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45988.561278587964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45988.561278587964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45988.561278587964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45988.561278587964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45988.561278587964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45988.561278587964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45988.561278587964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45988.561278587964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45988.561278587964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45988.561278587964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45988.561278587964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45988.561278587964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45988.561278587964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45988.561278587964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45988.561278587964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45988.561278587964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45988.561278587964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45988.561278587964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45988.561278587964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45988.561278587964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45988.561278587964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45988.561278587964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45988.561278587964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45988.561278587964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45988.561278587964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45988.561278587964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45988.561278587964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45988.561278587964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45988.561278587964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45988.561278587964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45988.561278587964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45988.561278587964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45988.561278587964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45988.561278587964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45988.561278587964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45988.561278587964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45988.561278587964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45988.561278587964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45988.561278587964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45988.561278587964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45988.561278587964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45988.561278587964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45988.561278587964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45988.561278587964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45988.561278587964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45988.561278587964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45988.561278587964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45988.561278587964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45988.561278587964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45988.561278587964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45988.561278587964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45988.561278587964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45988.561278587964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45988.561278587964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45988.561278587964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45988.561278587964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45988.561278587964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45988.561278587964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45988.561278587964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45988.561278587964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45988.561278587964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45988.561278587964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45988.561278587964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45988.561278587964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45988.561278587964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45988.561278587964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45988.561278587964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45988.561278587964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45988.561278587964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45988.561278587964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45988.561278587964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45988.561278587964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45988.561278587964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45988.561278587964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45988.561278587964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45988.561278587964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45988.561278587964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45988.561278587964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45988.561278587964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45988.561278587964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45988.561278587964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45988.561278587964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45988.561278587964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45988.561278587964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45988.561278587964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45988.561278587964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45988.561278587964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45988.561278587964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45988.561278587964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45988.561278587964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45988.561278587964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45988.561278587964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45988.561278587964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45988.561278587964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45988.561278587964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45988.561278587964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45988.561278587964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45988.561278587964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45988.561278587964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45988.561278587964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45988.561278587964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45988.561278587964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45988.561278587964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45988.561278587964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45988.561278587964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45988.561278587964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45988.561278587964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45988.561278587964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45988.561278587964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45988.561278587964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45988.561278587964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45988.561278587964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45988.561278587964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45988.561278587964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45988.561278587964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45988.561278587964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45988.561278587964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45988.561278587964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45988.561278587964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45988.561278587964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45988.561278587964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45988.561278587964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45988.561278587964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45988.561278587964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45988.561278587964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45988.561278587964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45988.561278587964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45988.561278587964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45988.561278587964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45988.561278587964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45988.561278587964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45988.561278587964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45988.561278587964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45988.561278587964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45988.561278587964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45988.561278587964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45988.561278587964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45988.561278587964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45988.561278587964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45988.561278587964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45988.561278587964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45988.561278587964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45988.561278587964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45988.561278587964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45988.561278587964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45988.561278587964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45988.561278587964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45988.561278587964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45988.561278587964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45988.561278587964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45988.561278587964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45988.561278587964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45988.561278587964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45988.561278587964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45988.561278587964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45988.561278587964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45988.561278587964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45988.561278587964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45988.561278587964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45988.561278587964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45988.561278587964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45988.561278587964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45988.561278587964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45988.561278587964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45988.561278587964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45988.561278587964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45988.561278587964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45988.561278587964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45988.561278587964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45988.561278587964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45988.561278587964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45988.561278587964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45988.561278587964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45988.561278587964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45988.561278587964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45988.561278587964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45988.561278587964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45988.561278587964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45988.561278587964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45988.561278587964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45988.561278587964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45988.561278587964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45988.561278587964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45988.561278587964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45988.561278587964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45988.561278587964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45988.561278587964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45988.561278587964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45988.561278587964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45988.561278587964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45988.561278587964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45988.561278587964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45988.561278587964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45988.561278587964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45988.561278587964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45988.561278587964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45988.561278587964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45988.561278587964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45988.561278587964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45988.561278587964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45988.561278587964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45988.561278587964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45988.561278587964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45988.561278587964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45988.561278587964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45988.561278587964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45988.561278587964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45988.561278587964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45988.561278587964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45988.561278587964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45988.561278587964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45988.561278587964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45988.561278587964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45988.561278587964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45988.561278587964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45988.561278587964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45988.561278587964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45988.561278587964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45988.561278587964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45988.561278587964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45988.561278587964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45988.561278587964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45988.561278587964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45988.561278587964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45988.561278587964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45988.561278587964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45988.561278587964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45988.561278587964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45988.561278587964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45988.561278587964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45988.561278587964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45988.561278587964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45988.561278587964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45988.561278587964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45988.561278587964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45988.561278587964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45988.561278587964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45988.561278587964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45988.561278587964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45988.561278587964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45988.561278587964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45988.561278587964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45988.561278587964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45988.561278587964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45988.561278587964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45988.561278587964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45988.561278587964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45988.561278587964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45988.561278587964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45988.561278587964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45988.561278587964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45988.561278587964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45988.561278587964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45988.561278587964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45988.561278587964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45988.561278587964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45988.561278587964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45988.561278587964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45988.561278587964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45988.561278587964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45988.561278587964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45988.561278587964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45988.561278587964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45988.561278587964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45988.561278587964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45988.561278587964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45988.561278587964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45988.561278587964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45988.561278587964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45988.561278587964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45988.561278587964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45988.561278587964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45988.561278587964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45988.561278587964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45988.561278587964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45988.561278587964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45988.561278587964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45988.561278587964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45988.561278587964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45988.561278587964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45988.561278587964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45988.561278587964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45988.561278587964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45988.561278587964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45988.561278587964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45988.561278587964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45988.561278587964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45988.561278587964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45988.561278587964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45988.561278587964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45988.561278587964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45988.561278587964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45988.561278587964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45988.561278587964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45988.561278587964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45988.561278587964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45988.561278587964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45988.561278587964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45988.561278587964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45988.561278587964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45988.561278587964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45988.561278587964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45988.561278587964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45988.561278587964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45988.561278587964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45988.561278587964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45988.561278587964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45988.561278587964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45988.561278587964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45988.561278587964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45988.561278587964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45988.561278587964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45988.561278587964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45988.561278587964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45988.561278587964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45988.561278587964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45988.561278587964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45988.561278587964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45988.561278587964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45988.561278587964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45988.561278587964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45988.561278587964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45988.561278587964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45988.561278587964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45988.561278587964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45988.561278587964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45988.561278587964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45988.561278587964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45988.561278587964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45988.561278587964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45988.561278587964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45988.561278587964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45988.561278587964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45988.561278587964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45988.561278587964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45988.561278587964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45988.561278587964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45988.561278587964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45988.561278587964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45988.561278587964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45988.561278587964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45988.561278587964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45988.561278587964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45988.561278587964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45988.561278587964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45988.561278587964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45988.561278587964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45988.561278587964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45988.561278587964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45988.561278587964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45988.561278587964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45988.561278587964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45988.561278587964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45988.561278587964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45988.561278587964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45988.561278587964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45988.561278587964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45988.561278587964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45988.561278587964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45988.561278587964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45988.561278587964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45988.561278587964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45988.561278587964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45988.561278587964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45988.561278587964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45988.561278587964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45988.561278587964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45988.561278587964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45988.561278587964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45988.561278587964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45988.561278587964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45988.561278587964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45988.561278587964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45988.561278587964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45988.561278587964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45988.561278587964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45988.561278587964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45988.561278587964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45988.561278587964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45988.561278587964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45988.561278587964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45988.561278587964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45988.561278587964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45988.561278587964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45988.561278587964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45988.561278587964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45988.561278587964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45988.561278587964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45988.561278587964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45988.561278587964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45988.561278587964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45988.561278587964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45988.561278587964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45988.561278587964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45988.561278587964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45988.561278587964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45988.561278587964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45988.561278587964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45988.561278587964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45988.561278587964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45988.561278587964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45988.561278587964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45988.561278587964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45988.561278587964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45988.561278587964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45988.561278587964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45988.561278587964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45988.561278587964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45988.561278587964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45988.561278587964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45988.561278587964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45988.561278587964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45988.561278587964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45988.561278587964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45988.561278587964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45988.561278587964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45988.561278587964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45988.561278587964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45988.561278587964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45988.561278587964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45988.561278587964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45988.561278587964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45988.561278587964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45988.561278587964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45988.561278587964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45988.561278587964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45988.561278587964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45988.561278587964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45988.561278587964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45988.561278587964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45988.561278587964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45988.561278587964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45988.561278587964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45988.561278587964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45988.561278587964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45988.561278587964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45988.561278587964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45988.561278587964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45988.561278587964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45988.561278587964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45988.561278587964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45988.561278587964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45988.561278587964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45988.561278587964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45988.561278587964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45988.561278587964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45988.561278587964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45988.561278587964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45988.561278587964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45988.561278587964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45988.561278587964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45988.561278587964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45988.561278587964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45988.561278587964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45988.561278587964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45988.561278587964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45988.561278587964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45988.561278587964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45988.561278587964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45988.561278587964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45988.561278587964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45988.561278587964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45988.561278587964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45988.561278587964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45988.561278587964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45988.561278587964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45988.561278587964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45988.561278587964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45988.561278587964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45988.561278587964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45988.561278587964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45988.561278587964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45988.561278587964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45988.561278587964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45988.561278587964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45988.561278587964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45988.561278587964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45988.561278587964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45988.561278587964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45988.561278587964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45988.561278587964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45988.561278587964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45988.561278587964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45988.561278587964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45988.561278587964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45988.561278587964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45988.561278587964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45988.561278587964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45988.561278587964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45988.561278587964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45988.561278587964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45988.561278587964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45988.561278587964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45988.561278587964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45988.561278587964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45988.561278587964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45988.561278587964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45988.561278587964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45988.561278587964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45988.561278587964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45988.561278587964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45988.561278587964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45988.561278587964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45988.561278587964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45988.561278587964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45988.561278587964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45988.561278587964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45988.561278587964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45988.561278587964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45988.561278587964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45988.561278587964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45988.561278587964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45988.561278587964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45988.561278587964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45988.561278587964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45988.561278587964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45988.561278587964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45988.561278587964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45988.561278587964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45988.561278587964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45988.561278587964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45988.561278587964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45988.561278587964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45988.561278587964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45988.561278587964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45988.561278587964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45988.561278587964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45988.561278587964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45988.561278587964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45988.561278587964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45988.561278587964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45988.561278587964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45988.561278587964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45988.561278587964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45988.561278587964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45988.561278587964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45988.561278587964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45988.561278587964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45988.561278587964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45988.561278587964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45988.561278587964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45988.561278587964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45988.561278587964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45988.561278587964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45988.561278587964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45988.561278587964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45988.561278587964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45988.561278587964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45988.561278587964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45988.561278587964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45988.561278587964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45988.561278587964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45988.561278587964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45988.561278587964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45988.561278587964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45988.561278587964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45988.561278587964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45988.561278587964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45988.561278587964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45988.561278587964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45988.561278587964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45988.561278587964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45988.561278587964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45988.561278587964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45988.561278587964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45988.561278587964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45988.561278587964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45988.561278587964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45988.561278587964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45988.561278587964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45988.561278587964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45988.561278587964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45988.561278587964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45988.561278587964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45988.561278587964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45988.561278587964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45988.561278587964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45988.561278587964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45988.561278587964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45988.561278587964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45988.561278587964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45988.561278587964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45988.561278587964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45988.561278587964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45988.561278587964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45988.561278587964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45988.561278587964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45988.561278587964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45988.561278587964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45988.561278587964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45988.561278587964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45988.561278587964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45988.561278587964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45988.561278587964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45988.561278587964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45988.561278587964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45988.561278587964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45988.561278587964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45988.561278587964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45988.561278587964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45988.561278587964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45988.561278587964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45988.561278587964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45988.561278587964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45988.561278587964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45988.561278587964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45988.561278587964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45988.561278587964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45988.561278587964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45988.561278587964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45988.561278587964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45988.561278587964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45988.561278587964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45988.561278587964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45988.561278587964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45988.561278587964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45988.561278587964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45988.561278587964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45988.561278587964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45988.561278587964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45988.561278587964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45988.561278587964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45988.561278587964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45988.561278587964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45988.561278587964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45988.561278587964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45988.561278587964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45988.561278587964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45988.561278587964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45988.561278587964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45988.561278587964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45988.561278587964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45988.561278587964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45988.561278587964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45988.561278587964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45988.561278587964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45988.561278587964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45988.561278587964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45988.561278587964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45988.561278587964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45988.561278587964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45988.561278587964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45988.561278587964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45988.561278587964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45988.561278587964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45988.561278587964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45988.561278587964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45988.561278587964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45988.561278587964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45988.561278587964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45988.561278587964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45988.561278587964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45988.561278587964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45988.561278587964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45988.561278587964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45988.561278587964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45988.561278587964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45988.561278587964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45988.561278587964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45988.561278587964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45988.561278587964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45988.561278587964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45988.561278587964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45988.561278587964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45988.561278587964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45988.561278587964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45988.561278587964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45988.561278587964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45988.561278587964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45988.561278587964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45988.561278587964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45988.561278587964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45988.561278587964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45988.561278587964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45988.561278587964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45988.561278587964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45988.561278587964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45988.561278587964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45988.561278587964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45988.561278587964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45988.561278587964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45988.561278587964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45988.561278587964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45988.561278587964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45988.561278587964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45988.561278587964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45988.561278587964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45988.561278587964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45988.561278587964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45988.561278587964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45988.561278587964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45988.561278587964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45988.561278587964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45988.561278587964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45988.561278587964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45988.561278587964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45988.561278587964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45988.561278587964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45988.561278587964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45988.561278587964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45988.561278587964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45988.561278587964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45988.561278587964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45988.561278587964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45988.561278587964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45988.561278587964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45988.561278587964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45988.561278587964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45988.561278587964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45988.561278587964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45988.561278587964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45988.561278587964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45988.561278587964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45988.561278587964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45988.561278587964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45988.561278587964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45988.561278587964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45988.561278587964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45988.561278587964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45988.561278587964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45988.561278587964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45988.561278587964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45988.561278587964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45988.561278587964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45988.561278587964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45988.561278587964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45988.561278587964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45988.561278587964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45988.561278587964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45988.561278587964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45988.561278587964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45988.561278587964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45988.561278587964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45988.561278587964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45988.561278587964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45988.561278587964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45988.561278587964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45988.561278587964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45988.561278587964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45988.561278587964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45988.561278587964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45988.561278587964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45988.561278587964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45988.561278587964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45988.561278587964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45988.561278587964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45988.561278587964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45988.561278587964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45988.561278587964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45988.561278587964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45988.561278587964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45988.561278587964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45988.561278587964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45988.561278587964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45988.561278587964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45988.561278587964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45988.561278587964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45988.561278587964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45988.561278587964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45988.561278587964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45988.561278587964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45988.561278587964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45988.561278587964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45988.561278587964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45988.561278587964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45988.561278587964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45988.561278587964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45988.561278587964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45988.561278587964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45988.561278587964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45988.561278587964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45988.561278587964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45988.561278587964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45988.561278587964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45988.561278587964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45988.561278587964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45988.561278587964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45988.561278587964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45988.561278587964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45988.561278587964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45988.561278587964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45988.561278587964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45988.561278587964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45988.561278587964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45988.561278587964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45988.561278587964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45988.561278587964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45988.561278587964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45988.561278587964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45988.561278587964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45988.561278587964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45988.561278587964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45988.561278587964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45988.561278587964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45988.561278587964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45988.561278587964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45988.561278587964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45988.561278587964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45988.561278587964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45988.561278587964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45988.561278587964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45988.561278587964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45988.561278587964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45988.561278587964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45988.561278587964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45988.561278587964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45988.561278587964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45988.561278587964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45988.561278587964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45988.561278587964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45988.561278587964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45988.561278587964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45988.561278587964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45988.561278587964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45988.561278587964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45988.561278587964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45988.561278587964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45988.561278587964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45988.561278587964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45988.561278587964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45988.561278587964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45988.561278587964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45988.561278587964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45988.561278587964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45988.561278587964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45988.561278587964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45988.561278587964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45988.561278587964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45988.561278587964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45988.561278587964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45988.561278587964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45988.561278587964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45988.561278587964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45988.561278587964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45988.561278587964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45988.561278587964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45988.561278587964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45988.561278587964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45988.561278587964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45988.561278587964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45988.561278587964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45988.561278587964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45988.561278587964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45988.561278587964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45988.561278587964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45988.561278587964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45988.561278587964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45988.561278587964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45988.561278587964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45988.561278587964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45988.561278587964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45988.561278587964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45988.561278587964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45988.561278587964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45988.561278587964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45988.561278587964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45988.561278587964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45988.561278587964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45988.561278587964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45988.561278587964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45988.561278587964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45988.561278587964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45988.561278587964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45988.561278587964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45988.561278587964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45988.561278587964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45988.561278587964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45988.561278587964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45988.561278587964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45988.561278587964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45988.561278587964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45988.561278587964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45988.561278587964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45988.561278587964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45988.561278587964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45988.561278587964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45988.561278587964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45988.561278587964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45988.561278587964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45988.561278587964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45988.561278587964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45988.561278587964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45988.561278587964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45988.561278587964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45988.561278587964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45988.561278587964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45988.561278587964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45988.561278587964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45988.561278587964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45988.561278587964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45988.561278587964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45988.561278587964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45988.561278587964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45988.561278587964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45988.561278587964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45988.561278587964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45988.561278587964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45988.561278587964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45988.561278587964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45988.561278587964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45988.561278587964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45988.561278587964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45988.561278587964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45988.561278587964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45988.561278587964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45988.561278587964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45988.561278587964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45988.561278587964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45988.561278587964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45988.561278587964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45988.561278587964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45988.561278587964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45988.561278587964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45988.561278587964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45988.561278587964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45988.561278587964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45988.561278587964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45988.561278587964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45988.561278587964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45988.561278587964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285.0805609953677</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tr">
        <f>IFERROR(VLOOKUP(D3,DB!A:K,11,0),"")</f>
        <v>R4</v>
      </c>
      <c r="C3" s="90">
        <v>1</v>
      </c>
      <c r="D3" s="88" t="s">
        <v>37030</v>
      </c>
      <c r="E3" s="91" t="s">
        <v>39021</v>
      </c>
      <c r="F3" s="92">
        <v>45988.369444444441</v>
      </c>
      <c r="G3" s="93">
        <f t="shared" ref="G3:G21" ca="1" si="0">IFERROR(NOW()-F3,"")</f>
        <v>0.19183414352301043</v>
      </c>
      <c r="H3" s="92">
        <v>45988.351921296293</v>
      </c>
      <c r="I3" s="92" t="str">
        <f>IFERROR(VLOOKUP(D3,DB!A:F,6,0),"")</f>
        <v>SCECO</v>
      </c>
      <c r="J3" s="92" t="str">
        <f>IFERROR(VLOOKUP(D3,DB!A:G,7,0),"")</f>
        <v>Dead</v>
      </c>
      <c r="K3" s="94" t="s">
        <v>39115</v>
      </c>
      <c r="L3" s="88" t="str">
        <f>IFERROR(VLOOKUP(D3,DB!A:I,9,0),"")</f>
        <v>Latis</v>
      </c>
    </row>
    <row r="4" spans="1:16" ht="15" customHeight="1">
      <c r="A4" s="110" t="s">
        <v>39116</v>
      </c>
      <c r="B4" s="110" t="str">
        <f>IFERROR(VLOOKUP(D4,DB!A:K,11,0),"")</f>
        <v>R4</v>
      </c>
      <c r="C4" s="90">
        <v>1</v>
      </c>
      <c r="D4" s="88" t="s">
        <v>34148</v>
      </c>
      <c r="E4" s="91" t="s">
        <v>39021</v>
      </c>
      <c r="F4" s="92">
        <v>45988.444930555554</v>
      </c>
      <c r="G4" s="93">
        <f t="shared" ca="1" si="0"/>
        <v>0.11634803241031477</v>
      </c>
      <c r="H4" s="92">
        <v>45988.43645833333</v>
      </c>
      <c r="I4" s="92" t="str">
        <f>IFERROR(VLOOKUP(D4,DB!A:F,6,0),"")</f>
        <v>SCECO</v>
      </c>
      <c r="J4" s="92" t="str">
        <f>IFERROR(VLOOKUP(D4,DB!A:G,7,0),"")</f>
        <v>Dead</v>
      </c>
      <c r="K4" s="94" t="s">
        <v>39117</v>
      </c>
      <c r="L4" s="88" t="str">
        <f>IFERROR(VLOOKUP(D4,DB!A:I,9,0),"")</f>
        <v>Latis</v>
      </c>
    </row>
    <row r="5" spans="1:16" ht="15" customHeight="1">
      <c r="A5" s="110" t="s">
        <v>39118</v>
      </c>
      <c r="B5" s="110" t="str">
        <f>IFERROR(VLOOKUP(D5,DB!A:K,11,0),"")</f>
        <v>R4</v>
      </c>
      <c r="C5" s="90">
        <v>1</v>
      </c>
      <c r="D5" s="88" t="s">
        <v>36935</v>
      </c>
      <c r="E5" s="91" t="s">
        <v>39021</v>
      </c>
      <c r="F5" s="92"/>
      <c r="G5" s="93">
        <f t="shared" ca="1" si="0"/>
        <v>45988.561278587964</v>
      </c>
      <c r="H5" s="92">
        <v>45988.551087962966</v>
      </c>
      <c r="I5" s="92" t="str">
        <f>IFERROR(VLOOKUP(D5,DB!A:F,6,0),"")</f>
        <v>SCECO</v>
      </c>
      <c r="J5" s="92" t="str">
        <f>IFERROR(VLOOKUP(D5,DB!A:G,7,0),"")</f>
        <v>Dead</v>
      </c>
      <c r="K5" s="94" t="s">
        <v>39115</v>
      </c>
      <c r="L5" s="88" t="str">
        <f>IFERROR(VLOOKUP(D5,DB!A:I,9,0),"")</f>
        <v>Latis</v>
      </c>
    </row>
    <row r="6" spans="1:16" ht="15" customHeight="1">
      <c r="A6" s="110"/>
      <c r="B6" s="110" t="str">
        <f>IFERROR(VLOOKUP(D6,DB!A:K,11,0),"")</f>
        <v/>
      </c>
      <c r="C6" s="90"/>
      <c r="D6" s="88"/>
      <c r="E6" s="91"/>
      <c r="F6" s="92"/>
      <c r="G6" s="93">
        <f t="shared" ca="1" si="0"/>
        <v>45988.561278587964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45988.561278587964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45988.561278587964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45988.561278587964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45988.561278587964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45988.561278587964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45988.561278587964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45988.561278587964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149"/>
      <c r="E14" s="91"/>
      <c r="F14" s="92"/>
      <c r="G14" s="93">
        <f t="shared" ca="1" si="0"/>
        <v>45988.561278587964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45988.561278587964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45988.561278587964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45988.561278587964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45988.561278587964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45988.561278587964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45988.561278587964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45988.561278587964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ref="G22:G85" ca="1" si="1">IFERROR(NOW()-F22,"")</f>
        <v>45988.561278587964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45988.561278587964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45988.561278587964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45988.561278587964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45988.561278587964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45988.561278587964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45988.561278587964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45988.561278587964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45988.561278587964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45988.561278587964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45988.561278587964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45988.561278587964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45988.561278587964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45988.561278587964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45988.561278587964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45988.561278587964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45988.561278587964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45988.561278587964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45988.561278587964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45988.561278587964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45988.561278587964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45988.561278587964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45988.561278587964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45988.561278587964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45988.561278587964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45988.561278587964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45988.561278587964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45988.561278587964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45988.561278587964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45988.561278587964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45988.561278587964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45988.561278587964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45988.561278587964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45988.561278587964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45988.561278587964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45988.561278587964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45988.561278587964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45988.561278587964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45988.561278587964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45988.561278587964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45988.561278587964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45988.561278587964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45988.561278587964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45988.561278587964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45988.561278587964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45988.561278587964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45988.561278587964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45988.561278587964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45988.561278587964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45988.561278587964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45988.561278587964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45988.561278587964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45988.561278587964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45988.561278587964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45988.561278587964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45988.561278587964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45988.561278587964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45988.561278587964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45988.561278587964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45988.561278587964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45988.561278587964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45988.561278587964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45988.561278587964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45988.561278587964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ref="G86:G149" ca="1" si="2">IFERROR(NOW()-F86,"")</f>
        <v>45988.561278587964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45988.561278587964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45988.561278587964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45988.561278587964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45988.561278587964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45988.561278587964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45988.561278587964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45988.561278587964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45988.561278587964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45988.561278587964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45988.561278587964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45988.561278587964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45988.561278587964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45988.561278587964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45988.561278587964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45988.561278587964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45988.561278587964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45988.561278587964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45988.561278587964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45988.561278587964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45988.561278587964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45988.561278587964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45988.561278587964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45988.561278587964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45988.561278587964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45988.561278587964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45988.561278587964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45988.561278587964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45988.561278587964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45988.561278587964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45988.561278587964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45988.561278587964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45988.561278587964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45988.561278587964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45988.561278587964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45988.561278587964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45988.561278587964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45988.561278587964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45988.561278587964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45988.561278587964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45988.561278587964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45988.561278587964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45988.561278587964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45988.561278587964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45988.561278587964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45988.561278587964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45988.561278587964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45988.561278587964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45988.561278587964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45988.561278587964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45988.561278587964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45988.561278587964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45988.561278587964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45988.561278587964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45988.561278587964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45988.561278587964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45988.561278587964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45988.561278587964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45988.561278587964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45988.561278587964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45988.561278587964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45988.561278587964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45988.561278587964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45988.561278587964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ref="G150:G213" ca="1" si="3">IFERROR(NOW()-F150,"")</f>
        <v>45988.561278587964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45988.561278587964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45988.561278587964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45988.561278587964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45988.561278587964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45988.561278587964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45988.561278587964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45988.561278587964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45988.561278587964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45988.561278587964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45988.561278587964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45988.561278587964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45988.561278587964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45988.561278587964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45988.561278587964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45988.561278587964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45988.561278587964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45988.561278587964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45988.561278587964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45988.561278587964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45988.561278587964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45988.561278587964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45988.561278587964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45988.561278587964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45988.561278587964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45988.561278587964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45988.561278587964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45988.561278587964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45988.561278587964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45988.561278587964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45988.561278587964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45988.561278587964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45988.561278587964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45988.561278587964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45988.561278587964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45988.561278587964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45988.561278587964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45988.561278587964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45988.561278587964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45988.561278587964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45988.561278587964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45988.561278587964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45988.561278587964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45988.561278587964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45988.561278587964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45988.561278587964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45988.561278587964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45988.561278587964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45988.561278587964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45988.561278587964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45988.561278587964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45988.561278587964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45988.561278587964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45988.561278587964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45988.561278587964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45988.561278587964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45988.561278587964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45988.561278587964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45988.561278587964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45988.561278587964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45988.561278587964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45988.561278587964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45988.561278587964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45988.561278587964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ref="G214:G277" ca="1" si="4">IFERROR(NOW()-F214,"")</f>
        <v>45988.561278587964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45988.561278587964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45988.561278587964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45988.561278587964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45988.561278587964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45988.561278587964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45988.561278587964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45988.561278587964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45988.561278587964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45988.561278587964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45988.561278587964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45988.561278587964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45988.561278587964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45988.561278587964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45988.561278587964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45988.561278587964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45988.561278587964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45988.561278587964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45988.561278587964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45988.561278587964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45988.561278587964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45988.561278587964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45988.561278587964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45988.561278587964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45988.561278587964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45988.561278587964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45988.561278587964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45988.561278587964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45988.561278587964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45988.561278587964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45988.561278587964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45988.561278587964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45988.561278587964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45988.561278587964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45988.561278587964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45988.561278587964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45988.561278587964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45988.561278587964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45988.561278587964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45988.561278587964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45988.561278587964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45988.561278587964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45988.561278587964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45988.561278587964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45988.561278587964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45988.561278587964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45988.561278587964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45988.561278587964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45988.561278587964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45988.561278587964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45988.561278587964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45988.561278587964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45988.561278587964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45988.561278587964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45988.561278587964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45988.561278587964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45988.561278587964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45988.561278587964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45988.561278587964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45988.561278587964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45988.561278587964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45988.561278587964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45988.561278587964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45988.561278587964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ref="G278:G323" ca="1" si="5">IFERROR(NOW()-F278,"")</f>
        <v>45988.561278587964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45988.561278587964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45988.561278587964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45988.561278587964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45988.561278587964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45988.561278587964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45988.561278587964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45988.561278587964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45988.561278587964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45988.561278587964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45988.561278587964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45988.561278587964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45988.561278587964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45988.561278587964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45988.561278587964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45988.561278587964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45988.561278587964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45988.561278587964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45988.561278587964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45988.561278587964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45988.561278587964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45988.561278587964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45988.561278587964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45988.561278587964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45988.561278587964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45988.561278587964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45988.561278587964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45988.561278587964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45988.561278587964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45988.561278587964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45988.561278587964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45988.561278587964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45988.561278587964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45988.561278587964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45988.561278587964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45988.561278587964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45988.561278587964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45988.561278587964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45988.561278587964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45988.561278587964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45988.561278587964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45988.561278587964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45988.561278587964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45988.561278587964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45988.561278587964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45988.561278587964</v>
      </c>
      <c r="H323" s="92"/>
      <c r="I323" s="110" t="str">
        <f>IFERROR(VLOOKUP(D323,DB!A:F,6,0),"")</f>
        <v/>
      </c>
      <c r="J323" s="110" t="str">
        <f>IFERROR(VLOOKUP(D323,DB!A:G,7,0),"")</f>
        <v/>
      </c>
      <c r="K323" s="94"/>
      <c r="L323" s="88" t="str">
        <f>IFERROR(VLOOKUP(D323,DB!A:I,9,0),"")</f>
        <v/>
      </c>
    </row>
  </sheetData>
  <dataValidations count="2">
    <dataValidation allowBlank="1" showInputMessage="1" showErrorMessage="1" sqref="E1" xr:uid="{A4F81451-56CC-4543-9497-104C4E44EE4B}"/>
    <dataValidation type="list" allowBlank="1" showInputMessage="1" showErrorMessage="1" sqref="E2:E3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96.729218402775587</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62.372401273147261</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39.900167476851493</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7.187979976850329</v>
      </c>
      <c r="H5" s="119">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37"/>
      <c r="E6" s="37"/>
      <c r="F6" s="38"/>
      <c r="G6" s="144">
        <f t="shared" ref="G6:G24" ca="1" si="2">IFERROR(NOW()-F6,"")</f>
        <v>45988.561278587964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45988.561278587964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45988.561278587964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45988.561278587964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45988.561278587964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45988.561278587964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45988.561278587964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45988.561278587964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45988.561278587964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45988.561278587964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45988.561278587964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45988.561278587964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45988.561278587964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45988.561278587964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45988.561278587964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45988.561278587964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45988.561278587964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45988.561278587964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45988.561278587964</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39127</v>
      </c>
      <c r="B2" s="124" t="str">
        <f>IFERROR(VLOOKUP(D2,DB!A:K,11,0),"")</f>
        <v>R6</v>
      </c>
      <c r="C2" s="103">
        <v>1</v>
      </c>
      <c r="D2" s="124" t="s">
        <v>34020</v>
      </c>
      <c r="E2" s="103" t="s">
        <v>39021</v>
      </c>
      <c r="F2" s="147"/>
      <c r="G2" s="72">
        <f ca="1">IFERROR(NOW()-F2,"-")</f>
        <v>45988.561278587964</v>
      </c>
      <c r="H2" s="147">
        <v>45988.421805555554</v>
      </c>
      <c r="I2" s="124" t="str">
        <f>IFERROR(VLOOKUP(D2,DB!A:F,6,0),"")</f>
        <v>Generator-SG</v>
      </c>
      <c r="J2" s="124" t="str">
        <f>IFERROR(VLOOKUP(D2,DB!A:G,7,0),"")</f>
        <v>Dead</v>
      </c>
      <c r="K2" s="103" t="s">
        <v>39128</v>
      </c>
      <c r="L2" s="128" t="str">
        <f>IFERROR(VLOOKUP(D2,DB!A:I,9,0),"")</f>
        <v>Latis</v>
      </c>
    </row>
    <row r="3" spans="1:16382" ht="31.5" customHeight="1">
      <c r="A3" s="150" t="s">
        <v>39129</v>
      </c>
      <c r="B3" s="124" t="str">
        <f>IFERROR(VLOOKUP(D3,DB!A:K,11,0),"")</f>
        <v>R6</v>
      </c>
      <c r="C3" s="125">
        <v>5</v>
      </c>
      <c r="D3" s="124" t="s">
        <v>29123</v>
      </c>
      <c r="E3" s="106" t="s">
        <v>39021</v>
      </c>
      <c r="F3" s="151">
        <v>45988.443680555552</v>
      </c>
      <c r="G3" s="72">
        <f ca="1">IFERROR(NOW()-F3,"-")</f>
        <v>0.11759803241147893</v>
      </c>
      <c r="H3" s="151">
        <v>45988.439687500002</v>
      </c>
      <c r="I3" s="124" t="str">
        <f>IFERROR(VLOOKUP(D3,DB!A:F,6,0),"")</f>
        <v>SCECO</v>
      </c>
      <c r="J3" s="124" t="str">
        <f>IFERROR(VLOOKUP(D3,DB!A:G,7,0),"")</f>
        <v>Weak+No BB Design</v>
      </c>
      <c r="K3" s="127" t="s">
        <v>39130</v>
      </c>
      <c r="L3" s="128" t="str">
        <f>IFERROR(VLOOKUP(D3,DB!A:I,9,0),"")</f>
        <v>Latis</v>
      </c>
    </row>
    <row r="4" spans="1:16382" ht="31.5" customHeight="1">
      <c r="A4" s="150" t="s">
        <v>39131</v>
      </c>
      <c r="B4" s="124" t="str">
        <f>IFERROR(VLOOKUP(D4,DB!A:K,11,0),"")</f>
        <v>R6</v>
      </c>
      <c r="C4" s="125">
        <v>1</v>
      </c>
      <c r="D4" s="124" t="s">
        <v>28335</v>
      </c>
      <c r="E4" s="106" t="s">
        <v>39021</v>
      </c>
      <c r="F4" s="151">
        <v>45988.5391087963</v>
      </c>
      <c r="G4" s="72">
        <f ca="1">IFERROR(NOW()-F4,"-")</f>
        <v>2.2169791664055083E-2</v>
      </c>
      <c r="H4" s="151">
        <v>45988.533414351848</v>
      </c>
      <c r="I4" s="124" t="str">
        <f>IFERROR(VLOOKUP(D4,DB!A:F,6,0),"")</f>
        <v>SCECO</v>
      </c>
      <c r="J4" s="124" t="str">
        <f>IFERROR(VLOOKUP(D4,DB!A:G,7,0),"")</f>
        <v>Dead</v>
      </c>
      <c r="K4" s="127" t="s">
        <v>39132</v>
      </c>
      <c r="L4" s="128" t="str">
        <f>IFERROR(VLOOKUP(D4,DB!A:I,9,0),"")</f>
        <v>Latis</v>
      </c>
    </row>
    <row r="5" spans="1:16382" ht="31.5" customHeight="1">
      <c r="A5" s="123"/>
      <c r="B5" s="124" t="str">
        <f>IFERROR(VLOOKUP(D5,DB!A:K,11,0),"")</f>
        <v/>
      </c>
      <c r="C5" s="125"/>
      <c r="D5" s="124"/>
      <c r="E5" s="106"/>
      <c r="F5"/>
      <c r="G5" s="72">
        <f ca="1">IFERROR(NOW()-F5,"-")</f>
        <v>45988.561278587964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45988.561278587964</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45988.561278587964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45988.561278587964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45988.561278587964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45988.561278587964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45988.561278587964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45988.561278587964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45988.561278587964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45988.561278587964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45988.561278587964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45988.561278587964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45988.561278587964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45988.561278587964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45988.561278587964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45988.561278587964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45988.561278587964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45988.561278587964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45988.561278587964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45988.561278587964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45988.561278587964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45988.561278587964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45988.561278587964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45988.561278587964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45988.561278587964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45988.561278587964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45988.561278587964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45988.561278587964</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2025-11-27T10:30:11Z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